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Z:\INZENERI\IMPLEMENTATION\2021\GRADEZNI RABOTI\TENDER 4\ТЕНДЕ 4- ДЕЛ 1  за објава\4. ПРЕДМЕР ПРЕСМЕТКА\"/>
    </mc:Choice>
  </mc:AlternateContent>
  <xr:revisionPtr revIDLastSave="0" documentId="13_ncr:1_{F884B6D5-7AC5-4462-BF6D-AD30E8E993AB}" xr6:coauthVersionLast="47" xr6:coauthVersionMax="47" xr10:uidLastSave="{00000000-0000-0000-0000-000000000000}"/>
  <bookViews>
    <workbookView xWindow="-120" yWindow="-120" windowWidth="29040" windowHeight="15720" tabRatio="822" firstSheet="1" activeTab="7" xr2:uid="{00000000-000D-0000-FFFF-FFFF00000000}"/>
  </bookViews>
  <sheets>
    <sheet name="О. Велес-ул.Живко Фирфов " sheetId="9" r:id="rId1"/>
    <sheet name="О. Велес-ул Андон Шурков " sheetId="10" r:id="rId2"/>
    <sheet name="О.Велес-Лазо Осмаков" sheetId="13" r:id="rId3"/>
    <sheet name="О.Велес-Орце Мартинов " sheetId="14" r:id="rId4"/>
    <sheet name="О. Чашка -ул.Ацо Шопов" sheetId="24" r:id="rId5"/>
    <sheet name="О.Чашка ул.Коста Кирков " sheetId="25" r:id="rId6"/>
    <sheet name="О.Чашка-С.Мелница" sheetId="8" r:id="rId7"/>
    <sheet name="O.Виница с.Делтово" sheetId="21" r:id="rId8"/>
    <sheet name="Тендер4-Дел.1-Рекапитулар " sheetId="7" r:id="rId9"/>
  </sheets>
  <externalReferences>
    <externalReference r:id="rId10"/>
  </externalReferences>
  <definedNames>
    <definedName name="bazag2">[1]Baza!$B$1:$D$82</definedName>
    <definedName name="_xlnm.Print_Area" localSheetId="7">'O.Виница с.Делтово'!$A$1:$H$88</definedName>
    <definedName name="_xlnm.Print_Area" localSheetId="1">'О. Велес-ул Андон Шурков '!$A$1:$I$86</definedName>
    <definedName name="_xlnm.Print_Area" localSheetId="0">'О. Велес-ул.Живко Фирфов '!$A$1:$H$126</definedName>
    <definedName name="_xlnm.Print_Area" localSheetId="4">'О. Чашка -ул.Ацо Шопов'!$A$1:$H$113</definedName>
    <definedName name="_xlnm.Print_Area" localSheetId="2">'О.Велес-Лазо Осмаков'!$A$1:$I$81</definedName>
    <definedName name="_xlnm.Print_Area" localSheetId="3">'О.Велес-Орце Мартинов '!$A$1:$H$75</definedName>
    <definedName name="_xlnm.Print_Area" localSheetId="5">'О.Чашка ул.Коста Кирков '!$A$1:$H$105</definedName>
    <definedName name="_xlnm.Print_Area" localSheetId="6">'О.Чашка-С.Мелница'!$A$1:$H$103</definedName>
    <definedName name="_xlnm.Print_Area" localSheetId="8">'Тендер4-Дел.1-Рекапитулар '!$A$1:$J$17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7" i="9" l="1"/>
  <c r="H54" i="21"/>
  <c r="H55" i="21"/>
  <c r="H56" i="21"/>
  <c r="H57" i="21"/>
  <c r="H58" i="21"/>
  <c r="H59" i="21"/>
  <c r="H25" i="21"/>
  <c r="H26" i="21"/>
  <c r="H27" i="21"/>
  <c r="H28" i="21"/>
  <c r="H29" i="21"/>
  <c r="H24" i="21"/>
  <c r="H85" i="8"/>
  <c r="H86" i="8"/>
  <c r="H87" i="8"/>
  <c r="H88" i="8"/>
  <c r="H89" i="8"/>
  <c r="H67" i="8"/>
  <c r="H37" i="8"/>
  <c r="H38" i="8"/>
  <c r="H33" i="8"/>
  <c r="H25" i="8"/>
  <c r="H26" i="8"/>
  <c r="H27" i="8"/>
  <c r="H28" i="8"/>
  <c r="H29" i="8"/>
  <c r="H90" i="25"/>
  <c r="H84" i="25"/>
  <c r="H85" i="25"/>
  <c r="H86" i="25"/>
  <c r="H87" i="25"/>
  <c r="H74" i="25"/>
  <c r="H75" i="25"/>
  <c r="H37" i="25"/>
  <c r="H38" i="25"/>
  <c r="H33" i="25"/>
  <c r="H25" i="25"/>
  <c r="H26" i="25"/>
  <c r="H27" i="25"/>
  <c r="H28" i="25"/>
  <c r="H29" i="25"/>
  <c r="H93" i="24"/>
  <c r="H94" i="24"/>
  <c r="H95" i="24"/>
  <c r="H96" i="24"/>
  <c r="H97" i="24"/>
  <c r="H86" i="24"/>
  <c r="H79" i="24"/>
  <c r="H80" i="24"/>
  <c r="H72" i="24"/>
  <c r="H73" i="24"/>
  <c r="H26" i="24"/>
  <c r="H27" i="24"/>
  <c r="H28" i="24"/>
  <c r="H29" i="24"/>
  <c r="H30" i="24"/>
  <c r="H40" i="14"/>
  <c r="H33" i="14"/>
  <c r="H34" i="14"/>
  <c r="H35" i="14"/>
  <c r="H36" i="14"/>
  <c r="H25" i="14"/>
  <c r="H26" i="14"/>
  <c r="H27" i="14"/>
  <c r="H28" i="14"/>
  <c r="H29" i="14"/>
  <c r="I44" i="13"/>
  <c r="I45" i="13"/>
  <c r="I46" i="13"/>
  <c r="I47" i="13"/>
  <c r="I48" i="13"/>
  <c r="I49" i="13"/>
  <c r="I50" i="13"/>
  <c r="I40" i="13"/>
  <c r="I33" i="13"/>
  <c r="I34" i="13"/>
  <c r="I35" i="13"/>
  <c r="I36" i="13"/>
  <c r="I25" i="13"/>
  <c r="I26" i="13"/>
  <c r="I27" i="13"/>
  <c r="I28" i="13"/>
  <c r="I29" i="13"/>
  <c r="I24" i="13"/>
  <c r="I72" i="10"/>
  <c r="I73" i="10"/>
  <c r="I62" i="10"/>
  <c r="I63" i="10"/>
  <c r="I64" i="10"/>
  <c r="I65" i="10"/>
  <c r="I66" i="10"/>
  <c r="I67" i="10"/>
  <c r="I54" i="10"/>
  <c r="I55" i="10"/>
  <c r="I56" i="10"/>
  <c r="I57" i="10"/>
  <c r="I25" i="10"/>
  <c r="I26" i="10"/>
  <c r="I27" i="10"/>
  <c r="I28" i="10"/>
  <c r="I29" i="10"/>
  <c r="H111" i="9"/>
  <c r="H108" i="9"/>
  <c r="H46" i="9"/>
  <c r="H47" i="9"/>
  <c r="H48" i="9"/>
  <c r="H49" i="9"/>
  <c r="H50" i="9"/>
  <c r="H51" i="9"/>
  <c r="H52" i="9"/>
  <c r="H41" i="9"/>
  <c r="H42" i="9"/>
  <c r="H34" i="9"/>
  <c r="H35" i="9"/>
  <c r="H36" i="9"/>
  <c r="H37" i="9"/>
  <c r="H25" i="9"/>
  <c r="H26" i="9"/>
  <c r="H27" i="9"/>
  <c r="H28" i="9"/>
  <c r="H29" i="9"/>
  <c r="H24" i="9"/>
  <c r="B108" i="9"/>
  <c r="B99" i="9"/>
  <c r="B100" i="9" s="1"/>
  <c r="B101" i="9" s="1"/>
  <c r="B102" i="9" s="1"/>
  <c r="B103" i="9" s="1"/>
  <c r="B104" i="9" s="1"/>
  <c r="B105" i="9" s="1"/>
  <c r="B85" i="8" l="1"/>
  <c r="B86" i="8" s="1"/>
  <c r="B87" i="8" s="1"/>
  <c r="B88" i="8" s="1"/>
  <c r="B89" i="8" s="1"/>
  <c r="H84" i="8"/>
  <c r="H89" i="25"/>
  <c r="B84" i="25"/>
  <c r="B85" i="25" s="1"/>
  <c r="B86" i="25" s="1"/>
  <c r="B87" i="25" s="1"/>
  <c r="B89" i="25" s="1"/>
  <c r="B90" i="25" s="1"/>
  <c r="H83" i="25"/>
  <c r="B92" i="24"/>
  <c r="B93" i="24" s="1"/>
  <c r="B94" i="24" s="1"/>
  <c r="B95" i="24" s="1"/>
  <c r="B96" i="24" s="1"/>
  <c r="B97" i="24" s="1"/>
  <c r="H92" i="24"/>
  <c r="H61" i="14"/>
  <c r="H59" i="14"/>
  <c r="H58" i="14"/>
  <c r="H57" i="14"/>
  <c r="H56" i="14"/>
  <c r="H55" i="14"/>
  <c r="H54" i="14"/>
  <c r="H53" i="14"/>
  <c r="H52" i="14"/>
  <c r="I66" i="13"/>
  <c r="I65" i="13"/>
  <c r="I63" i="13"/>
  <c r="I62" i="13"/>
  <c r="I61" i="13"/>
  <c r="I60" i="13"/>
  <c r="I59" i="13"/>
  <c r="I58" i="13"/>
  <c r="I57" i="13"/>
  <c r="I71" i="10"/>
  <c r="I69" i="10"/>
  <c r="I61" i="10"/>
  <c r="H110" i="9"/>
  <c r="H107" i="9"/>
  <c r="H105" i="9"/>
  <c r="H104" i="9"/>
  <c r="H103" i="9"/>
  <c r="H102" i="9"/>
  <c r="H101" i="9"/>
  <c r="H100" i="9"/>
  <c r="H99" i="9"/>
  <c r="H68" i="9"/>
  <c r="H66" i="9"/>
  <c r="H64" i="9"/>
  <c r="H63" i="9"/>
  <c r="H62" i="9"/>
  <c r="H61" i="9"/>
  <c r="H60" i="9"/>
  <c r="H59" i="9"/>
  <c r="H64" i="21"/>
  <c r="H67" i="21"/>
  <c r="H65" i="21"/>
  <c r="B51" i="8"/>
  <c r="F59" i="8"/>
  <c r="H59" i="8" s="1"/>
  <c r="H78" i="8"/>
  <c r="H79" i="8" s="1"/>
  <c r="H75" i="8"/>
  <c r="H74" i="8"/>
  <c r="H73" i="8"/>
  <c r="H71" i="8"/>
  <c r="H66" i="8"/>
  <c r="H62" i="8"/>
  <c r="H61" i="8"/>
  <c r="H60" i="8"/>
  <c r="H58" i="8"/>
  <c r="H57" i="8"/>
  <c r="H56" i="8"/>
  <c r="H54" i="8"/>
  <c r="H53" i="8"/>
  <c r="H51" i="8"/>
  <c r="H50" i="8"/>
  <c r="H47" i="8"/>
  <c r="H48" i="8" s="1"/>
  <c r="H62" i="14" l="1"/>
  <c r="H69" i="14" s="1"/>
  <c r="H76" i="8"/>
  <c r="H80" i="8" s="1"/>
  <c r="I67" i="13"/>
  <c r="H98" i="24"/>
  <c r="H106" i="24" s="1"/>
  <c r="H112" i="9"/>
  <c r="H69" i="9"/>
  <c r="H68" i="8"/>
  <c r="H63" i="8"/>
  <c r="H81" i="8" l="1"/>
  <c r="H97" i="8" s="1"/>
  <c r="H120" i="9"/>
  <c r="H36" i="8"/>
  <c r="H91" i="25" l="1"/>
  <c r="H98" i="25" s="1"/>
  <c r="H78" i="25"/>
  <c r="H79" i="25" s="1"/>
  <c r="H73" i="25"/>
  <c r="H71" i="25"/>
  <c r="H67" i="25"/>
  <c r="H66" i="25"/>
  <c r="H65" i="25"/>
  <c r="H61" i="25"/>
  <c r="H60" i="25"/>
  <c r="H59" i="25"/>
  <c r="H58" i="25"/>
  <c r="H57" i="25"/>
  <c r="H56" i="25"/>
  <c r="H55" i="25"/>
  <c r="H54" i="25"/>
  <c r="H53" i="25"/>
  <c r="H50" i="25"/>
  <c r="H51" i="25" s="1"/>
  <c r="H46" i="25"/>
  <c r="H45" i="25"/>
  <c r="H44" i="25"/>
  <c r="H43" i="25"/>
  <c r="H42" i="25"/>
  <c r="H41" i="25"/>
  <c r="B41" i="25"/>
  <c r="B42" i="25" s="1"/>
  <c r="B43" i="25" s="1"/>
  <c r="B44" i="25" s="1"/>
  <c r="B45" i="25" s="1"/>
  <c r="B46" i="25" s="1"/>
  <c r="B50" i="25" s="1"/>
  <c r="B53" i="25" s="1"/>
  <c r="B54" i="25" s="1"/>
  <c r="B55" i="25" s="1"/>
  <c r="B56" i="25" s="1"/>
  <c r="B57" i="25" s="1"/>
  <c r="B58" i="25" s="1"/>
  <c r="B59" i="25" s="1"/>
  <c r="B60" i="25" s="1"/>
  <c r="B61" i="25" s="1"/>
  <c r="H36" i="25"/>
  <c r="H32" i="25"/>
  <c r="H34" i="25" s="1"/>
  <c r="H94" i="25" s="1"/>
  <c r="H24" i="25"/>
  <c r="H87" i="24"/>
  <c r="H83" i="24"/>
  <c r="H84" i="24" s="1"/>
  <c r="H77" i="24"/>
  <c r="H71" i="24"/>
  <c r="F67" i="24"/>
  <c r="H67" i="24" s="1"/>
  <c r="H66" i="24"/>
  <c r="B66" i="24"/>
  <c r="B67" i="24" s="1"/>
  <c r="B70" i="24" s="1"/>
  <c r="B77" i="24" s="1"/>
  <c r="H65" i="24"/>
  <c r="H64" i="24"/>
  <c r="H63" i="24"/>
  <c r="H62" i="24"/>
  <c r="H61" i="24"/>
  <c r="H60" i="24"/>
  <c r="H59" i="24"/>
  <c r="H56" i="24"/>
  <c r="H52" i="24"/>
  <c r="H51" i="24"/>
  <c r="H50" i="24"/>
  <c r="H49" i="24"/>
  <c r="H48" i="24"/>
  <c r="H47" i="24"/>
  <c r="H46" i="24"/>
  <c r="H45" i="24"/>
  <c r="H42" i="24"/>
  <c r="H41" i="24"/>
  <c r="H40" i="24"/>
  <c r="H37" i="24"/>
  <c r="H36" i="24"/>
  <c r="H35" i="24"/>
  <c r="H34" i="24"/>
  <c r="H33" i="24"/>
  <c r="H25" i="24"/>
  <c r="H68" i="25" l="1"/>
  <c r="H47" i="25"/>
  <c r="H96" i="25" s="1"/>
  <c r="H76" i="25"/>
  <c r="H62" i="25"/>
  <c r="H39" i="25"/>
  <c r="H95" i="25" s="1"/>
  <c r="H30" i="25"/>
  <c r="H93" i="25" s="1"/>
  <c r="H68" i="24"/>
  <c r="H74" i="24"/>
  <c r="H81" i="24"/>
  <c r="H88" i="24" s="1"/>
  <c r="H57" i="24"/>
  <c r="H43" i="24"/>
  <c r="H103" i="24" s="1"/>
  <c r="H38" i="24"/>
  <c r="H102" i="24" s="1"/>
  <c r="H53" i="24"/>
  <c r="H104" i="24" s="1"/>
  <c r="H31" i="24"/>
  <c r="H101" i="24" s="1"/>
  <c r="H89" i="24" l="1"/>
  <c r="H105" i="24" s="1"/>
  <c r="H107" i="24" s="1"/>
  <c r="H80" i="25"/>
  <c r="H97" i="25" s="1"/>
  <c r="H99" i="25" s="1"/>
  <c r="H11" i="7" s="1"/>
  <c r="H10" i="7" l="1"/>
  <c r="B47" i="21"/>
  <c r="B48" i="21" s="1"/>
  <c r="B49" i="21" s="1"/>
  <c r="B40" i="21"/>
  <c r="B41" i="21" s="1"/>
  <c r="B42" i="21" s="1"/>
  <c r="B43" i="21" s="1"/>
  <c r="B34" i="9" l="1"/>
  <c r="B35" i="9" s="1"/>
  <c r="B36" i="9" s="1"/>
  <c r="B37" i="9" s="1"/>
  <c r="B73" i="9"/>
  <c r="B74" i="9" s="1"/>
  <c r="B75" i="9" s="1"/>
  <c r="B76" i="9" s="1"/>
  <c r="B77" i="9" s="1"/>
  <c r="H69" i="21" l="1"/>
  <c r="H66" i="21"/>
  <c r="H68" i="21"/>
  <c r="H63" i="21"/>
  <c r="H61" i="21"/>
  <c r="H53" i="21"/>
  <c r="H49" i="21"/>
  <c r="H48" i="21"/>
  <c r="H47" i="21"/>
  <c r="H46" i="21"/>
  <c r="H43" i="21"/>
  <c r="H42" i="21"/>
  <c r="H41" i="21"/>
  <c r="H40" i="21"/>
  <c r="H39" i="21"/>
  <c r="H36" i="21"/>
  <c r="H35" i="21"/>
  <c r="H34" i="21"/>
  <c r="H33" i="21"/>
  <c r="H32" i="21"/>
  <c r="H30" i="21"/>
  <c r="H73" i="21" s="1"/>
  <c r="H44" i="21" l="1"/>
  <c r="H75" i="21" s="1"/>
  <c r="H37" i="21"/>
  <c r="H74" i="21" s="1"/>
  <c r="H70" i="21"/>
  <c r="H77" i="21" s="1"/>
  <c r="H50" i="21"/>
  <c r="H76" i="21" s="1"/>
  <c r="H78" i="21" l="1"/>
  <c r="H14" i="7" s="1"/>
  <c r="H46" i="14" l="1"/>
  <c r="H77" i="9"/>
  <c r="H90" i="8" l="1"/>
  <c r="H98" i="8" s="1"/>
  <c r="H15" i="7" l="1"/>
  <c r="I14" i="7"/>
  <c r="H47" i="14"/>
  <c r="H45" i="14"/>
  <c r="H48" i="14"/>
  <c r="H44" i="14"/>
  <c r="H43" i="14"/>
  <c r="H39" i="14"/>
  <c r="H32" i="14"/>
  <c r="H24" i="14"/>
  <c r="I53" i="13"/>
  <c r="I54" i="13" s="1"/>
  <c r="I74" i="13" s="1"/>
  <c r="I43" i="13"/>
  <c r="I39" i="13"/>
  <c r="I41" i="13" s="1"/>
  <c r="I72" i="13" s="1"/>
  <c r="I32" i="13"/>
  <c r="I50" i="10"/>
  <c r="I53" i="10"/>
  <c r="I49" i="10"/>
  <c r="I48" i="10"/>
  <c r="I47" i="10"/>
  <c r="I42" i="10"/>
  <c r="I41" i="10"/>
  <c r="I40" i="10"/>
  <c r="I39" i="10"/>
  <c r="I43" i="10"/>
  <c r="I36" i="10"/>
  <c r="I35" i="10"/>
  <c r="I34" i="10"/>
  <c r="I33" i="10"/>
  <c r="I24" i="10"/>
  <c r="H95" i="9"/>
  <c r="H96" i="9" s="1"/>
  <c r="H92" i="9"/>
  <c r="H90" i="9"/>
  <c r="H89" i="9"/>
  <c r="H88" i="9"/>
  <c r="H91" i="9"/>
  <c r="H86" i="9"/>
  <c r="H85" i="9"/>
  <c r="H82" i="9"/>
  <c r="H81" i="9"/>
  <c r="H80" i="9"/>
  <c r="H75" i="9"/>
  <c r="H74" i="9"/>
  <c r="H73" i="9"/>
  <c r="H76" i="9"/>
  <c r="H72" i="9"/>
  <c r="H55" i="9"/>
  <c r="H56" i="9" s="1"/>
  <c r="H45" i="9"/>
  <c r="H40" i="9"/>
  <c r="H33" i="9"/>
  <c r="H24" i="8"/>
  <c r="H32" i="8"/>
  <c r="H41" i="8"/>
  <c r="H42" i="8"/>
  <c r="H43" i="8"/>
  <c r="J14" i="7" l="1"/>
  <c r="J15" i="7" s="1"/>
  <c r="I15" i="7"/>
  <c r="I37" i="13"/>
  <c r="H37" i="14"/>
  <c r="H66" i="14" s="1"/>
  <c r="H38" i="9"/>
  <c r="H39" i="8"/>
  <c r="H95" i="8" s="1"/>
  <c r="I51" i="10"/>
  <c r="I44" i="10"/>
  <c r="I37" i="10"/>
  <c r="I58" i="10"/>
  <c r="H78" i="9"/>
  <c r="H44" i="8"/>
  <c r="H96" i="8" s="1"/>
  <c r="I74" i="10"/>
  <c r="I80" i="10" s="1"/>
  <c r="H43" i="9"/>
  <c r="H30" i="9"/>
  <c r="H115" i="9" s="1"/>
  <c r="H34" i="8"/>
  <c r="H94" i="8" s="1"/>
  <c r="H30" i="8"/>
  <c r="H93" i="8" s="1"/>
  <c r="I75" i="13"/>
  <c r="I71" i="13"/>
  <c r="I30" i="13"/>
  <c r="I70" i="13" s="1"/>
  <c r="I51" i="13"/>
  <c r="I73" i="13" s="1"/>
  <c r="H41" i="14"/>
  <c r="H67" i="14" s="1"/>
  <c r="I30" i="10"/>
  <c r="I77" i="10" s="1"/>
  <c r="H30" i="14"/>
  <c r="H65" i="14" s="1"/>
  <c r="H49" i="14"/>
  <c r="H68" i="14" s="1"/>
  <c r="H119" i="9"/>
  <c r="H93" i="9"/>
  <c r="H83" i="9"/>
  <c r="H53" i="9"/>
  <c r="I76" i="13" l="1"/>
  <c r="H7" i="7" s="1"/>
  <c r="I78" i="10"/>
  <c r="H117" i="9"/>
  <c r="I79" i="10"/>
  <c r="H99" i="8"/>
  <c r="H12" i="7" s="1"/>
  <c r="H13" i="7" s="1"/>
  <c r="H116" i="9"/>
  <c r="H70" i="14"/>
  <c r="H8" i="7" s="1"/>
  <c r="H118" i="9"/>
  <c r="I81" i="10" l="1"/>
  <c r="H6" i="7" s="1"/>
  <c r="H121" i="9"/>
  <c r="H5" i="7" s="1"/>
  <c r="I5" i="7" l="1"/>
  <c r="H9" i="7" l="1"/>
  <c r="J5" i="7"/>
  <c r="I8" i="7"/>
  <c r="I7" i="7"/>
  <c r="J7" i="7" s="1"/>
  <c r="I6" i="7"/>
  <c r="J6" i="7" s="1"/>
  <c r="J8" i="7" l="1"/>
  <c r="J9" i="7" s="1"/>
  <c r="I9" i="7"/>
  <c r="I12" i="7" l="1"/>
  <c r="I11" i="7" l="1"/>
  <c r="J11" i="7" s="1"/>
  <c r="J12" i="7"/>
  <c r="I10" i="7" l="1"/>
  <c r="I13" i="7" s="1"/>
  <c r="H16" i="7" l="1"/>
  <c r="I16" i="7"/>
  <c r="J10" i="7"/>
  <c r="J13" i="7" s="1"/>
  <c r="J16" i="7" l="1"/>
  <c r="J17" i="7" l="1"/>
</calcChain>
</file>

<file path=xl/sharedStrings.xml><?xml version="1.0" encoding="utf-8"?>
<sst xmlns="http://schemas.openxmlformats.org/spreadsheetml/2006/main" count="1507" uniqueCount="379">
  <si>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</si>
  <si>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</si>
  <si>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</si>
  <si>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</si>
  <si>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</si>
  <si>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</si>
  <si>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</si>
  <si>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</si>
  <si>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</si>
  <si>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</si>
  <si>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</si>
  <si>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</si>
  <si>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</si>
  <si>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</si>
  <si>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</si>
  <si>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</si>
  <si>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</si>
  <si>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</si>
  <si>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</si>
  <si>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</si>
  <si>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</si>
  <si>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</si>
  <si>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</si>
  <si>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</si>
  <si>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</si>
  <si>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</si>
  <si>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</si>
  <si>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</si>
  <si>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</si>
  <si>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</si>
  <si>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</si>
  <si>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</si>
  <si>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</si>
  <si>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</si>
  <si>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</si>
  <si>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</si>
  <si>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</si>
  <si>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</si>
  <si>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</si>
  <si>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</si>
  <si>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</si>
  <si>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</si>
  <si>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</si>
  <si>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</si>
  <si>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</si>
  <si>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</si>
  <si>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</si>
  <si>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</si>
  <si>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</si>
  <si>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</si>
  <si>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</si>
  <si>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</si>
  <si>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</si>
  <si>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</si>
  <si>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</si>
  <si>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</si>
  <si>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1.ВКУПНО  ЗА ОПШТИ РАБОТИ</t>
  </si>
  <si>
    <t>Изработка на сообраќаен проект за времена измена на режим за сообраќај</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</si>
  <si>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</si>
  <si>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монтажа на сообраќајни знаци со облик на круг со дијаметар D=600 mm или осмоаголник со димензии L=600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</si>
  <si>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</si>
  <si>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</si>
  <si>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</si>
  <si>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Попречно сечење на постоечки асфалт 
d=12 см</t>
  </si>
  <si>
    <t>Вкупно</t>
  </si>
  <si>
    <t>Вредност</t>
  </si>
  <si>
    <t xml:space="preserve">ВКУПНА ВРЕДНОСТ </t>
  </si>
  <si>
    <t>2.2</t>
  </si>
  <si>
    <t>2.4</t>
  </si>
  <si>
    <t>2.5</t>
  </si>
  <si>
    <t>3.2</t>
  </si>
  <si>
    <t>3.3</t>
  </si>
  <si>
    <t>4.1</t>
  </si>
  <si>
    <t>4.2</t>
  </si>
  <si>
    <t>4.3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</si>
  <si>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</si>
  <si>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</si>
  <si>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</si>
  <si>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</si>
  <si>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</si>
  <si>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</si>
  <si>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</si>
  <si>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</si>
  <si>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</si>
  <si>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</si>
  <si>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 транспорт и вгардување на бетонски павер елементи за тротоар поставен на ситен песок од 3-5см.</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</si>
  <si>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</si>
  <si>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Набавка транспорт и вгрдаување на АБ 11С d=5см.</t>
  </si>
  <si>
    <t>Премачкување на слоевите на стар со нов асфалт со РБ200</t>
  </si>
  <si>
    <t>Изработка на насип комплет со набавка и 
транспорт на потребниот материјал</t>
  </si>
  <si>
    <t xml:space="preserve">Планирање и валирање на постелка </t>
  </si>
  <si>
    <t>Набавка, транспорт и вградување на битуменска емулзија од 0.3-0.5 кг/м2 врз претходно исчистена и обеспрашена површина.</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</si>
  <si>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</si>
  <si>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</si>
  <si>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</si>
  <si>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ВКУПНО за 6. ХОРИЗОНТАЛНА И ВЕРТИКАЛНА СИГНАЛИЗАЦИЈА:</t>
  </si>
  <si>
    <t>6. СООБРАЌАЈНА СИГНАЛИЗАЦИЈА И ОПРЕМА</t>
  </si>
  <si>
    <t>6.1 ВЕРТИКАЛНА СИГНАЛИЗАЦИЈА</t>
  </si>
  <si>
    <t>Рушење на постоечки бетонски рабници</t>
  </si>
  <si>
    <t xml:space="preserve">Набавка,транспорт и вградување на битуминизиран носив слој БНXС 22CA d=7см </t>
  </si>
  <si>
    <t>Набавка,транспорт и вградување на мали бетонски рабници 6/20, МB40 на темел од МB20 со фугирање.</t>
  </si>
  <si>
    <t>Набавка,транспорт и вградување на мали бетонски рабници 18/24, МB40 на темел од МB20 со фугирање.</t>
  </si>
  <si>
    <t>5.1. ПРИПРЕМНИ РАБОТИ</t>
  </si>
  <si>
    <t>Геодетско обележување и исколчување на трасата за атмосферска канализација</t>
  </si>
  <si>
    <t>Рачен ископ за детекција на подземни постојни инсталации</t>
  </si>
  <si>
    <t>Набавка, транспорт и поставување на сигнализациона пластична лента за предупредување.</t>
  </si>
  <si>
    <t>Машински ископ на ров со длабочина од 0-2 m (тесен ископ), ширина од 1.0 m за поставување на канализациони цевки во земја III/IV категорија. Пресметка по m3 (согласно табеларни пресметки)</t>
  </si>
  <si>
    <t>Рачен ископ на ров со длабочина од 0-2 m (тесен ископ), ширина од 1.0 m за поставување на канализациони цевки во земја III/IV категорија. Пресметка по m3 (согласно табеларни пресметки)</t>
  </si>
  <si>
    <t>Црпење на подземна и атмосферска вода од ров со дренажна пумпа во случај истата да се појави при вршење на работите.</t>
  </si>
  <si>
    <t>Фино планирање на дното на ровот со точност на нивелетата од ±2 cm</t>
  </si>
  <si>
    <t>Одвоз на ископаниот материјал со утовар, транспорт, истовар и планирање во депонија на растојание до L=10 km. Пресметка по m3.</t>
  </si>
  <si>
    <t>Набавка, транспорт и монтажа на коругирани полипропиленски канализациони цевки PP-HM со класа на крутост SN 8, според ISO 9969, (128kN/m2 според DIN 19691), изработена согласно EN 13476-3 стандардна со приклучна спојка или еквивалентно.</t>
  </si>
  <si>
    <t>час</t>
  </si>
  <si>
    <t>PP-HM DN(ID) 400 mm SN 8</t>
  </si>
  <si>
    <t>PP-HM DN(ID) 300 mm SN 8</t>
  </si>
  <si>
    <t>PP-HM DN(ID) 250 mm SN 8</t>
  </si>
  <si>
    <t>Набавка, транспорт и вградување на готови бетон елементи  за ѕидови на шахтата со спојни елементи по стандард MKC EN 13369 или еквивалентно.  Пресметка по парче.</t>
  </si>
  <si>
    <t>Е3 - прстен, DN 1000 mm, L =   500 mm</t>
  </si>
  <si>
    <t>Е4 - конус, DN 1000/600 mm, L = 1000 mm</t>
  </si>
  <si>
    <t>5.ВКУПНО ЗА СООБРАЌАЈНА СИГНАЛИЗАЦИЈА И ОПРЕМА:</t>
  </si>
  <si>
    <t>РЕКОНСТРУКЦИЈА НА УЛИЦА АЦО ШОПОВ - ОПШТИНА ЧАШКА</t>
  </si>
  <si>
    <t xml:space="preserve">Изработка на подтло </t>
  </si>
  <si>
    <t>3.4</t>
  </si>
  <si>
    <t>3.6</t>
  </si>
  <si>
    <t xml:space="preserve">Набавка,транспорт и вградување на битуминизиран носив слој БНXС 16  d=7см </t>
  </si>
  <si>
    <t>10.2</t>
  </si>
  <si>
    <t>Набавка, транспорт и поставување на сообраќајни знаци со облик на правоаголник со димензии L=600 mm H=900 mm, класа на ретрорефлексија I</t>
  </si>
  <si>
    <t>Набавка, транспорт и поставување на нестандардни сообраќајни знаци (патоказна табла) со димензии L=1200 mm и H=1080 mm, класа на ретрорефлексија I</t>
  </si>
  <si>
    <t>3.2
8
10.2</t>
  </si>
  <si>
    <t>10.4</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</si>
  <si>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</si>
  <si>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РЕКОНСТРУКЦИЈА НА УЛИЦА ВО село МЕЛНИЦА,ОПШТИНА ЧАШКА</t>
  </si>
  <si>
    <t>1.2</t>
  </si>
  <si>
    <t>1.3.1            1.3.4</t>
  </si>
  <si>
    <t>1.6</t>
  </si>
  <si>
    <t>1.7</t>
  </si>
  <si>
    <t>1.8</t>
  </si>
  <si>
    <t>Рушење на постоечки  коловоз d=10см со утовар и транспорт до локација или депонија посочена од страна на Инвеститорот-Општината.</t>
  </si>
  <si>
    <t>4.52</t>
  </si>
  <si>
    <t>Набавка,транспорт и вградување на мали бетонски рабници 8/15, МB40 на темел од МB20 со фугирање.</t>
  </si>
  <si>
    <t>Набавка,транспорт и вградување на  бетонски павер елементи со дебелина од 6 см врз песочна подлога ( со фракција на зрно од 4-8мм) со дебелина  од 3-5 см со фугирање.</t>
  </si>
  <si>
    <t>Е2 - прстен, DN 1000 mm, L = 1000 mm</t>
  </si>
  <si>
    <t>ВКУПНО ЗА ОДВОДНУВАЊЕ:</t>
  </si>
  <si>
    <t xml:space="preserve"> ВКУПНО ЗА СООБРАЌАЈНА СИГНАЛИЗАЦИЈА И ОПРЕМА</t>
  </si>
  <si>
    <t>РЕКОНСТРУКЦИЈА НА УЛИЦА “КОСТА КИРКОВ” ВО НАСЕЛБА ЧАШКА, ОПШТИНА ЧАШКА</t>
  </si>
  <si>
    <t>Набавка,транспорт и вградување на тампонски слој од дробен камен матријал за коловоз dmin=30 см до потребна збиеност</t>
  </si>
  <si>
    <t>Набавка, транспорт и вградување на битуминизиран носив слој БНС  22СА  d=7см</t>
  </si>
  <si>
    <t>Набавка,транспорт и вградување на мали бетонски рабници 15/25/80, МB40 на темел од МB20 со фугирање.</t>
  </si>
  <si>
    <t>10.3</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</si>
  <si>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</si>
  <si>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</si>
  <si>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</si>
  <si>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 xml:space="preserve">ТЕНДЕР 4 ДЕЛ 1- РЕКАПИТУЛАР </t>
  </si>
  <si>
    <t>ВКУПНО ЗА ОПШТИНА ВЕЛЕС (ден. без ДДВ):</t>
  </si>
  <si>
    <r>
      <t>ВКУПНО ЗА ОПШТИНА</t>
    </r>
    <r>
      <rPr>
        <b/>
        <sz val="12"/>
        <color rgb="FF000000"/>
        <rFont val="StobiSerif Regular"/>
        <family val="3"/>
      </rPr>
      <t xml:space="preserve"> ЧАШКА</t>
    </r>
    <r>
      <rPr>
        <b/>
        <sz val="12"/>
        <color indexed="8"/>
        <rFont val="StobiSerif Regular"/>
        <family val="3"/>
      </rPr>
      <t xml:space="preserve"> (ден. без ДДВ):</t>
    </r>
  </si>
  <si>
    <t>5.1.ВКУПНО ЗА ПРИПРЕМНИ РАБОТИ:</t>
  </si>
  <si>
    <t>5.2.ВКУПНО ЗА ЗЕМЈАНИ РАБОТИ:</t>
  </si>
  <si>
    <t>5.1.ПРИПРЕМНИ РАБОТИ</t>
  </si>
  <si>
    <t>РЕКАПИТУЛАР - Реконструкција на дел од ул.Живко Фирфов и дел од ул.Благој Ѓорев</t>
  </si>
  <si>
    <t>ВКУПНО - Реконструкција на дел од ул.Живко Фирфов и дел од ул.Благој Ѓорев</t>
  </si>
  <si>
    <t>2.64</t>
  </si>
  <si>
    <t xml:space="preserve">Набавка,транспорт и вградување на тампонски слој од дробен камен матријал за коловоз dmin=30см </t>
  </si>
  <si>
    <t>4.43</t>
  </si>
  <si>
    <t>4.62</t>
  </si>
  <si>
    <t>4.9</t>
  </si>
  <si>
    <t xml:space="preserve">3.2
8
10.2          </t>
  </si>
  <si>
    <t>ВКУПНО за 6. СООБРАЌАЈНА СИГНАЛИЗАЦИЈА И ОПРЕМА</t>
  </si>
  <si>
    <t>ВКУПНО ЗА РЕКОНСТРУКЦИЈА НА УЛИЦА ВО село МЕЛНИЦА,ОПШТИНА ЧАШКА</t>
  </si>
  <si>
    <r>
      <t>БАРАЊЕ ЗА ПОНУДИ - Тендер 4 - Дел 1 
Реф. Бр.: LRCP-9034-MK-RFB-A.2.1.</t>
    </r>
    <r>
      <rPr>
        <b/>
        <sz val="12"/>
        <color theme="1"/>
        <rFont val="StobiSerif Regular"/>
        <family val="3"/>
      </rPr>
      <t>4(1)</t>
    </r>
    <r>
      <rPr>
        <b/>
        <sz val="12"/>
        <rFont val="StobiSerif Regular"/>
        <family val="3"/>
      </rPr>
      <t xml:space="preserve"> - Тендер 4</t>
    </r>
    <r>
      <rPr>
        <b/>
        <sz val="12"/>
        <color indexed="10"/>
        <rFont val="StobiSerif Regular"/>
        <family val="3"/>
      </rPr>
      <t xml:space="preserve"> </t>
    </r>
    <r>
      <rPr>
        <b/>
        <sz val="12"/>
        <rFont val="StobiSerif Regular"/>
        <family val="3"/>
      </rPr>
      <t>-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</si>
  <si>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РЕКОНСТРУКЦИЈА НА ДЕЛ ОД УЛ.ЖИВКО ФИРФОВ И ДЕЛ ОД УЛ.БЛАГОЈ ЃОРЕВ</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</si>
  <si>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</si>
  <si>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Ул. Живко Фирфов    од км 0+000,00 до км 0+279,90</t>
  </si>
  <si>
    <t xml:space="preserve">Обележување и осигурање на трасата                </t>
  </si>
  <si>
    <t>Нивелирање на постоечко водоводно окно.Рушење околу водоводно окно со одвоз на вишок матeријал,бетонирање со МБ30 и армирање со Ф14 на 10 см</t>
  </si>
  <si>
    <t>Нивелирање на постоечки шахти и сливници.Рушење околу шахта со одвоз на вишок матрејал,бетонирање со МБ30 и армирање со Ф14 на 10 см</t>
  </si>
  <si>
    <t>Демонтажа на стари рабници со утовар и транспорт во депонија на 8км</t>
  </si>
  <si>
    <t>Машински ископ на материјал во широк откоп од III и IV категорија, со утовар и транспорт на материјалот до депонија до 5км.</t>
  </si>
  <si>
    <t>Изработка на подтло</t>
  </si>
  <si>
    <t>Изработка на преодни рампи од абечки слој АБ
11, на спој со постоечки крстосници(нивелирање
на постоечки крстосници со новата траса)</t>
  </si>
  <si>
    <t>Набавка, транспорт и вградување на бетонски
рабник за тротоар, со димензии 18/24/100
MB40 заедно со бетонска подлога MБ20</t>
  </si>
  <si>
    <t xml:space="preserve">       Ул.Благој Ѓорев    од км 0+000,00 до км 0+825.16</t>
  </si>
  <si>
    <t>Демонтажа на стари рабници со утовар и
транспорт во депонија на 8км</t>
  </si>
  <si>
    <t>2.7</t>
  </si>
  <si>
    <t>Дислокација на постоечки надземни
хидранти со затварач со утовар и транспорт до одлагалиште по избор на Инвеститорот</t>
  </si>
  <si>
    <t>Машински ископ на материјал во широк откоп од III и IV категорија, со утовар и транспорт на
материјалот до депонија до 5км.</t>
  </si>
  <si>
    <t>Изработка на преодни рампи од абечки слој АБ
11, на спој со постоечки крстосници(нивелирање на постоечки крстосници со новата траса)</t>
  </si>
  <si>
    <t>Набавка, транспорт и монтажа на комплет
уличен сливник Ф400</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</si>
  <si>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</si>
  <si>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</si>
  <si>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</si>
  <si>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3.ГOРЕН СТРОЈ</t>
  </si>
  <si>
    <t>Премачкување на слоевите на стар и нов асфалт со РБ200 како и на работните слоеви</t>
  </si>
  <si>
    <t>3.ВКУПНО ЗА ГОРЕН СТРОЈ:</t>
  </si>
  <si>
    <t xml:space="preserve">       Ул.Андон Шурков    од км 0+000,00 до км 0+114.00</t>
  </si>
  <si>
    <r>
      <t>Набавка, транспорт и поставување на сообраќајни знаци со облик на рамностран триаголник со должина на страните L=900 mm, класа на ретрорефлексија</t>
    </r>
    <r>
      <rPr>
        <sz val="12"/>
        <rFont val="StobiSerif Regular"/>
        <family val="3"/>
      </rPr>
      <t xml:space="preserve"> II</t>
    </r>
  </si>
  <si>
    <r>
      <t xml:space="preserve">Набавка, транспорт и поставување на сообраќајни знаци со облик на квадрат со димензии L=600 mm, класа на ретрорефлексија </t>
    </r>
    <r>
      <rPr>
        <sz val="12"/>
        <rFont val="StobiSerif Regular"/>
        <family val="3"/>
      </rPr>
      <t>II</t>
    </r>
  </si>
  <si>
    <r>
      <t xml:space="preserve">Набавка, транспорт и поставување на сообраќајни знаци (дополнителна табла) со облик на правоаголник со димензии L=600 mm H=250 mm, класа на ретрорефлексија </t>
    </r>
    <r>
      <rPr>
        <sz val="12"/>
        <rFont val="StobiSerif Regular"/>
        <family val="3"/>
      </rPr>
      <t>II</t>
    </r>
  </si>
  <si>
    <t>Демонтажа  и транспорт до депо (локација одредена од општина) на постојна вертикална сигнализација (сообраќаен знак, носач и темел)</t>
  </si>
  <si>
    <t>РЕКОНСТРУКЦИЈА НА ДЕЛ ОД УЛ.ЛАЗО ОСМАКОВ, ОПШТИНА ВЕЛЕС</t>
  </si>
  <si>
    <t>Нивелирање на постоечки шахти и
сливници.Рушење околу шахта со
одвоз на вишок матрејал,бетонирање
со МБ30 и армирање со Ф14 на 10 см</t>
  </si>
  <si>
    <t>Нивелирање на постоечка решетка</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</si>
  <si>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</si>
  <si>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РЕКАПИТУЛАР - Реконструкција на дел од ул.Лазо Осмаков, Општина Велес</t>
  </si>
  <si>
    <t>РЕКОНСТРУКЦИЈА НА ДЕЛ ОД УЛ.ОРЦЕ МАРТИНОВ, ОПШТИНА ВЕЛЕС</t>
  </si>
  <si>
    <t>Вадење на стари гранитни плочки ( со утовар
и транспорт на депонија во градилиште )</t>
  </si>
  <si>
    <t>Премачкување на слоевите на стар и нов
асфалт со РБ200 како и на работните слоеви</t>
  </si>
  <si>
    <t>РЕКАПИТУЛАР - Реконструкција на дел од ул.Орце Мартинов, Општина Велес</t>
  </si>
  <si>
    <t>Вкупно - Реконструкција на дел од ул.Орце Мартинов, Општина Велес</t>
  </si>
  <si>
    <t>Набавка, траспорт и вградување на тампонски материјал од камен дробеник со дебелина d=30см под коловоз</t>
  </si>
  <si>
    <t>Попречно и подолжно сечење на постоечки асфалт со дебелина до d=7см</t>
  </si>
  <si>
    <t>Набавка,транспорт и вградување на асфалт
бетон тип AБ 11 d=5 см</t>
  </si>
  <si>
    <t>Набавка,транспорт и врадување на бетонски
рабници за тротоар со димензии 6/20/100 МБ40
заедно со бетонска подлога МBБ20</t>
  </si>
  <si>
    <t>Набавка,транспорт и вградување на бехатон
плочки d=6 см за пешачка патека d=5см
од песок и фугирање со песок</t>
  </si>
  <si>
    <t>Нивелирање на постоечки шахти и
сливници.Рушење околу шахта со одвоз на вишок
матрејал,бетонирање со МB30 и армирање со
Ф14 на 10 см</t>
  </si>
  <si>
    <t>Нивелирање на постоечко водоводно
окно.Рушење околу водоводно окно со одвоз
на вишок матрејал,бетонирање со МB30 и армирање со Ф14 на 10 см</t>
  </si>
  <si>
    <t>Попречно и подолжно сечење на постоечки
асфалт со дебелина до d=7см</t>
  </si>
  <si>
    <t>Набавка,транспорт и вградување на асфалт бетон тип AБ 11 d=5 см</t>
  </si>
  <si>
    <t>Набавка, транспорт и вградување на бетонски
рабник за тротоар, со димензии 18/24/100
MB40 заедно со бетонска подлога MB20</t>
  </si>
  <si>
    <t>Набавка,транспорт и врадување на бетонски
рабници за тротоар со димензии 6/20/100 МB40
заедно со бетонска подлога МB20</t>
  </si>
  <si>
    <t>33</t>
  </si>
  <si>
    <t>34</t>
  </si>
  <si>
    <t>35</t>
  </si>
  <si>
    <t>36</t>
  </si>
  <si>
    <t>37</t>
  </si>
  <si>
    <t>38</t>
  </si>
  <si>
    <t>39</t>
  </si>
  <si>
    <t>40</t>
  </si>
  <si>
    <t>Попречно и подолжно сечење на постоечки асфалт со дебелина до d=10см</t>
  </si>
  <si>
    <t>ВКУПНО за 5. ХОРИЗОНТАЛНА И ВЕРТИКАЛНА СИГНАЛИЗАЦИЈА:</t>
  </si>
  <si>
    <t>4. СООБРАЌАЈНА СИГНАЛИЗАЦИЈА И ОПРЕМА</t>
  </si>
  <si>
    <t>4.1 ВЕРТИКАЛНА СИГНАЛИЗАЦИЈА</t>
  </si>
  <si>
    <t>4.2 ХОРИЗОНТАЛНА СИГНАЛИЗАЦИЈА</t>
  </si>
  <si>
    <t>4.3 СООБРАЌАЈНА ОПРЕМА</t>
  </si>
  <si>
    <t>4. ВКУПНО ЗА СООБРАЌАЈНА СИГНАЛИЗАЦИЈА И ОПРЕМА</t>
  </si>
  <si>
    <t>ВКУПНО за 3. ГОРЕН СТРОЈ</t>
  </si>
  <si>
    <t>ВКУПНО за 4 ХОРИЗОНТАЛНА И ВЕРТИКАЛНА СИГНАЛИЗАЦИЈА:</t>
  </si>
  <si>
    <t>5.1 ВЕРТИКАЛНА СИГНАЛИЗАЦИЈА</t>
  </si>
  <si>
    <t>5.2 ХОРИЗОНТАЛНА СИГНАЛИЗАЦИЈА</t>
  </si>
  <si>
    <t>5.ВКУПНО ЗА СООБРАЌАЈНА СИГНАЛИЗАЦИЈА И ОПРЕМА</t>
  </si>
  <si>
    <t>6. СООБРАЌАЈНА СИГНАЛИЗАЦИЈА И ОПРЕМА ЗА УЛИЦА ЛАЗО ОСМАКОВ</t>
  </si>
  <si>
    <t>6.2 ХОРИЗОНТАЛНА СИГНАЛИЗАЦИЈА</t>
  </si>
  <si>
    <t>6. ВКУПНО ЗА СООБРАЌАЈНА СИГНАЛИЗАЦИЈА И ОПРЕМА</t>
  </si>
  <si>
    <t>БАРАЊЕ ЗА ПОНУДИ - Тендер 4 - Дел 1
Реф. Бр.: LRCP-9034-MK-RFB-A.2.1.4(1)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</si>
  <si>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6.3 СООБРАЌАЈНА ОПРЕМА</t>
  </si>
  <si>
    <t>5. СООБРАЌАЈНА СИГНАЛИЗАЦИЈА И ОПРЕМА</t>
  </si>
  <si>
    <t>5. ВКУПНО ЗА СООБРАЌАЈНА СИГНАЛИЗАЦИЈА И ОПРЕМА</t>
  </si>
  <si>
    <t>Набавка, транспорт наматеријал и вградување
на попречна решетка за одводнување со вклучени работи како што следува:Префабрикувана лиеножелезна сливна
решетка 0,36*5,98*0,08m поставена на оквир од челични профили L80.80.10., на стационажа 0+017,61. Оквирот се
анкерисува и вградува заедно со лиењето на армирано бетонскиот канал, изработен од бетон МB20. Како напомена армирањето на бетонскиот дел од каналот ќе се изврши двострано со ф10/10cm попречно и подолжно на самиот канал. Kаналот е со должина од 20,40 m
односно до спојот со реципиентот. Каналот се изведува на слој од мршав бетон со дебелина од 5,0-6,0 cm и слој од набиен чакал содебелина од 20,0 cm.</t>
  </si>
  <si>
    <t>тони</t>
  </si>
  <si>
    <t>Затрупување  и насипување на ровот комбинирано (машинско и рачно) со материјал од ископ во слоеви макс. до 25 цм.</t>
  </si>
  <si>
    <t>Набавка, транспорт и вградување на ситен песок, како подлога од 10cm под цевка, околу цевка и 30cm над цевка со збивање.</t>
  </si>
  <si>
    <t>5.2. ЗЕМЈАНИ РАБОТИ</t>
  </si>
  <si>
    <t>3.11</t>
  </si>
  <si>
    <t>Изработка на насип (потребниот материјал да се искористи  од Поз.Ред.бр.12)</t>
  </si>
  <si>
    <t>Набавка,транспорт и вградување на бехатон
плочки d=6 см за пешачка патека врз слој од песок d=3-5см и фугирање со песок</t>
  </si>
  <si>
    <t xml:space="preserve">Крпење на ударни дупки со оформување, чистење, обеспрашување и прскање на  подлога. </t>
  </si>
  <si>
    <t>4.7</t>
  </si>
  <si>
    <t>3.10.5</t>
  </si>
  <si>
    <t>2.62
4.9</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</si>
  <si>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</si>
  <si>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 xml:space="preserve">Набавка,транспорт и вградувањ на преодни рампи од абечки слој АБ11, на спој со постоечки крстосници(нивелирање на постоечки крстосници со новата траса)
</t>
  </si>
  <si>
    <t>БАРАЊЕ ЗА ПОНУДИ - Тендер 4 - Дел 1  
Реф. Бр.: LRCP-9034-MK-RFB-A.2.1.4(1)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</si>
  <si>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Нивелирање,подигнување или спуштање на челични капаци на постоечки канализациони шахти и сливници, до кота на коловозна конструкција</t>
  </si>
  <si>
    <t>Нибелирање,подигнување или спуштање на челични капаци на постоечки канализациони шахти и сливници, до кота на коловозна конструкција</t>
  </si>
  <si>
    <t>4.5.2</t>
  </si>
  <si>
    <t>БАРАЊЕ ЗА ПОНУДИ - Тендер 4 - Дел 1 
Реф. Бр.: LRCP-9034-MK-RFB-A.2.1.(4)1 -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</si>
  <si>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4 - Дел 1 
Реф. Бр.: LRCP-9034-MK-RFB-A.2.1.4(1)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</si>
  <si>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11</t>
  </si>
  <si>
    <t>14</t>
  </si>
  <si>
    <t>15</t>
  </si>
  <si>
    <t>16</t>
  </si>
  <si>
    <t>17</t>
  </si>
  <si>
    <t>18</t>
  </si>
  <si>
    <t>19</t>
  </si>
  <si>
    <t>20</t>
  </si>
  <si>
    <t>21</t>
  </si>
  <si>
    <t>Набавка транспорт и вгрдаување на од абечки слој АБ 11 на преодни рампи , на спој сопостоечки крстосници(нивелирање напостоечки крстосници со новата траса)</t>
  </si>
  <si>
    <t>Набавка,транспорт и врадување набетонски рабници за тротоар содимензии 6/20/100 МB40 заедно собетонска подлога МB20</t>
  </si>
  <si>
    <t>Попречно сечење на постоечки асфалт d=12 см</t>
  </si>
  <si>
    <t xml:space="preserve">Одвоз на ископаниот материјал со утовар, транспорт, истовар и планирање во депонија на растојание до L=10 km. </t>
  </si>
  <si>
    <t xml:space="preserve">РЕКОНСТРУКЦИЈА НА УЛИЦА “КОСТА КИРКОВ”  ОПШТИНА ЧАШКА </t>
  </si>
  <si>
    <t>БАРАЊЕ ЗА ПОНУДИ - Тендер 4 - Дел 1
Реф. Бр.: LRCP-9034-MK-RFB-A.2.1.4(4)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</si>
  <si>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Изработка на насип (потребниот материјал да се искористи  од Поз.Ред.Бр 9)</t>
  </si>
  <si>
    <t>Непредвидени
 работи (10%)</t>
  </si>
  <si>
    <t>ВКУПНО за Реконструкција на ул. Ацо Шопов</t>
  </si>
  <si>
    <t xml:space="preserve">РЕКАПИТУЛАР -РЕКОНСТРУКЦИЈА НА УЛИЦА ВО село МЕЛНИЦА,ОПШТИНА ЧАШКА </t>
  </si>
  <si>
    <t>БАРАЊЕ ЗА ПОНУДИ - Тендер 4 - Дел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</si>
  <si>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Набавка, транспорт и монтажа на бетонска монтажна шахта </t>
  </si>
  <si>
    <t>Набавка, транспорт и монтажа на метална монтажна сливна решетка</t>
  </si>
  <si>
    <t>ВКУПНО за  УЛИЦА “КОСТА КИРКОВ”</t>
  </si>
  <si>
    <t>Предмер Пресметка Бр.1:Реконструкција на дел од ул.Живко Фирфов и дел од ул.Благој Ѓорев.</t>
  </si>
  <si>
    <t>Предмер Пресметка Бр.3:Реконструкција на дел од ул.Лазо Осмаков.</t>
  </si>
  <si>
    <t>Предмер Пресметка Бр.4-Реконструкција на дел од ул.Орце Мартинов.</t>
  </si>
  <si>
    <t>РЕКОНСТРУКЦИЈА НА ЛОКАЛЕН ПАТ БЛАТЕЦ - ДЕТЛОВО од км 0+000,00 до 3+028,08</t>
  </si>
  <si>
    <t>Дислокација на постојни столбови за инсталации</t>
  </si>
  <si>
    <t>3.10.9</t>
  </si>
  <si>
    <t>Чистење на пропусти</t>
  </si>
  <si>
    <t>Изработка на стабилизирана банкина изработена од материјал ист како Т.С. 4.1</t>
  </si>
  <si>
    <t>4.5</t>
  </si>
  <si>
    <t xml:space="preserve">Асфалтни риголи со монтажен издигнат рабник </t>
  </si>
  <si>
    <r>
      <t>ВКУПНО ЗА ОПШТИНА</t>
    </r>
    <r>
      <rPr>
        <b/>
        <sz val="12"/>
        <color rgb="FF000000"/>
        <rFont val="StobiSerif Regular"/>
        <family val="3"/>
      </rPr>
      <t xml:space="preserve"> ВИНИЦА</t>
    </r>
    <r>
      <rPr>
        <b/>
        <sz val="12"/>
        <color indexed="8"/>
        <rFont val="StobiSerif Regular"/>
        <family val="3"/>
      </rPr>
      <t xml:space="preserve"> (ден. без ДДВ):</t>
    </r>
  </si>
  <si>
    <t>БАРАЊЕ ЗА ПОНУДИ - Тендер 4 - Дел 1
Реф. Бр.: LRCP-9034-MK-RFB-A.2.1.4 - Тендер 4-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</si>
  <si>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5.3 СООБРАЌАЈНА ОПРЕМА</t>
  </si>
  <si>
    <t xml:space="preserve">РЕКАПИТУЛАР - Реконструкција на Локален пат Блатец Делтово </t>
  </si>
  <si>
    <t xml:space="preserve">ВКУПНО  Реконструкција на Локален пат Блатец Делтово </t>
  </si>
  <si>
    <t xml:space="preserve"> 3.10.9.5</t>
  </si>
  <si>
    <t>3.10.9.5</t>
  </si>
  <si>
    <t>Машински ископ на материјал во широк откоп со утовар и транспорт на материјалот до депонија до 5км(отстранување на асфалтен и тампонски материјал до потребна кота)</t>
  </si>
  <si>
    <t>РЕКАПИТУЛАР - Реконструкција на дел од ул.Андон Шурков, Општина Велес</t>
  </si>
  <si>
    <t>Реконструкција на дел од ул.Андон Шурков, Општина Велес</t>
  </si>
  <si>
    <t>Предмер Пресметка Бр.1:Реконструкција на Локален пат Блатец-Делтово</t>
  </si>
  <si>
    <t>Набавка, транспорт и вградување на бетонски рабник за тротоар, содимензии 18/24/100 MB40 зaедно со бетонска подлога MB20</t>
  </si>
  <si>
    <t>Набавка,транспорт и вградување набехатон плочки d=6 см за пешачка патека d=5см од песок и фугирање со песок</t>
  </si>
  <si>
    <t>Изработка на насип (потребниот материјал да се искористи  од Поз ред.бр.12)</t>
  </si>
  <si>
    <t>Затрупување  и насипување на ровот комбинирано (машинско и рачно) со материјал од ископ во слоеви макс. до 25 см.</t>
  </si>
  <si>
    <t>РЕКАПИТУЛАР - Реконструкција на дел од  ул. Ацо Шопов</t>
  </si>
  <si>
    <t>ВКУПНО  Реконструкција на дел од ул.Андон Шурков, Општина Велес</t>
  </si>
  <si>
    <t>Изработка на насип со материјал од ископ( Поз р.бр 14)</t>
  </si>
  <si>
    <t>ВКУПНО ЗА ПРИПРЕМНИ РАБОТИ</t>
  </si>
  <si>
    <t>ВКУПНО ЗА ЗЕМЈАНИ РАБОТИ</t>
  </si>
  <si>
    <t>ВКУПНО ЗА МОНТАЖНИ РАБОТИ</t>
  </si>
  <si>
    <r>
      <t xml:space="preserve">Набавка, транспорт и монтажа на бетонска монтажна шахта </t>
    </r>
    <r>
      <rPr>
        <sz val="12"/>
        <color theme="0"/>
        <rFont val="StobiSerif Regular"/>
        <family val="3"/>
      </rPr>
      <t>по Единечен предмер 5.1</t>
    </r>
  </si>
  <si>
    <r>
      <t xml:space="preserve">Набавка, транспорт и монтажа на бетонска монтажни сливни шахти </t>
    </r>
    <r>
      <rPr>
        <sz val="12"/>
        <color theme="0"/>
        <rFont val="StobiSerif Regular"/>
        <family val="3"/>
      </rPr>
      <t>по Единечен предмер 5.2</t>
    </r>
  </si>
  <si>
    <r>
      <t>Набавка, транспорт и монтажа на монтажни сливни решетки</t>
    </r>
    <r>
      <rPr>
        <sz val="12"/>
        <color rgb="FFFF0000"/>
        <rFont val="StobiSerif Regular"/>
        <family val="3"/>
      </rPr>
      <t xml:space="preserve"> </t>
    </r>
    <r>
      <rPr>
        <sz val="12"/>
        <color theme="0"/>
        <rFont val="StobiSerif Regular"/>
        <family val="3"/>
      </rPr>
      <t>по Единечен предмер 5.3</t>
    </r>
  </si>
  <si>
    <t>5.3. МОНТАЖНИ РАБОТИ</t>
  </si>
  <si>
    <t>5.1.ОБЈЕКТИ НА ТРАСА</t>
  </si>
  <si>
    <t>5.1.1.РЕВИЗИОНИ ШАХТИ</t>
  </si>
  <si>
    <t>5.1.2.СЛИВНИЦИ</t>
  </si>
  <si>
    <t>5.1.3.СЛИВНИ РЕШЕТКИ</t>
  </si>
  <si>
    <t>5.1.3.ВКУПНО ЗА СЛИВНИ РЕШЕТКИ:</t>
  </si>
  <si>
    <t>5.1.ВКУПНО ЗА ОБЈЕКТИ НА ТРАСА:</t>
  </si>
  <si>
    <t>5.1.1.ВКУПНО ЗА РЕВИЗИОНИ ШАХТИ:</t>
  </si>
  <si>
    <t>5.1.2.ВКУПНО ЗА СЛИВНИЦИ:</t>
  </si>
  <si>
    <t>5.3.МОНТАЖНИ РАБОТИ</t>
  </si>
  <si>
    <t>5.3.ВКУПНО ЗА МОНТАЖНИ РАБОТИ:</t>
  </si>
  <si>
    <t>5.1.2.СЛИВНИ РЕШЕТКИ</t>
  </si>
  <si>
    <t>5.1.2.ВКУПНО ЗА СЛИВНИ РЕШЕТКИ:</t>
  </si>
  <si>
    <t>Предмер Пресметка Бр.1:Реконструкција на ул. Ацо Шопов.</t>
  </si>
  <si>
    <t>Предмер Пресметка Бр.2: Реконструкција на ул“Коста Кирков”.</t>
  </si>
  <si>
    <t>Предмер Пресметка Бр.3:Реконструкција на улица во село МЕЛНИЦА.</t>
  </si>
  <si>
    <t>Машински 90%</t>
  </si>
  <si>
    <t>Рачен 10%</t>
  </si>
  <si>
    <t>Набавка, транспорт и вградување префабрикувани бетонски елементи (риголи) со димензии 40x40 и дебелина од 10cm, со чист отовор од 28cm изработни од МБ35 за оформување на каналета со должина од 45m за спроведување на атмосферски води.</t>
  </si>
  <si>
    <t>5.ОДВОДНУВАЊЕ</t>
  </si>
  <si>
    <t>6.ВКУПНО ЗА ВЕРТИКАЛНА СИГНАЛИЗАЦИЈА</t>
  </si>
  <si>
    <t>ВКУПНО за 5. ОДВОДНУВАЊЕ</t>
  </si>
  <si>
    <t>ВКУПНО за 6. ВЕРТИКАЛНА СИГНАЛИЗАЦИЈА</t>
  </si>
  <si>
    <t>5.2.ЗЕМЈАНИ РАБОТИ</t>
  </si>
  <si>
    <r>
      <t>Ископ на ров со длабочина од 0-2 m (тесен ископ), ширина од 1.0 m за поставување на канализациони цевки во земја III/IV категорија. Пресметка по m</t>
    </r>
    <r>
      <rPr>
        <vertAlign val="superscript"/>
        <sz val="12"/>
        <color theme="1"/>
        <rFont val="StobiSerif Regular"/>
        <family val="3"/>
      </rPr>
      <t>3</t>
    </r>
    <r>
      <rPr>
        <sz val="12"/>
        <color theme="1"/>
        <rFont val="StobiSerif Regular"/>
        <family val="3"/>
      </rPr>
      <t xml:space="preserve"> (согласно табеларни пресметки)</t>
    </r>
  </si>
  <si>
    <r>
      <t>Ископ на ров со длабочина од 2-4 m (тесен ископ), ширина од 1.0 m за поставување на канализациони цевки во земја III/IV категорија. Пресметка по m</t>
    </r>
    <r>
      <rPr>
        <vertAlign val="superscript"/>
        <sz val="12"/>
        <color theme="1"/>
        <rFont val="StobiSerif Regular"/>
        <family val="3"/>
      </rPr>
      <t>3</t>
    </r>
    <r>
      <rPr>
        <sz val="12"/>
        <color theme="1"/>
        <rFont val="StobiSerif Regular"/>
        <family val="3"/>
      </rPr>
      <t xml:space="preserve"> (согласно табеларни пресметки)</t>
    </r>
  </si>
  <si>
    <r>
      <t>Набавка, транспорт и вградување на ситен песок со големина на зрно до max 2mm, како подлога од 10cm под цевка, околу цевка и 30cm над цевка со збивање до 95% по стандарден Прокторов опит. Пресметка по m</t>
    </r>
    <r>
      <rPr>
        <vertAlign val="superscript"/>
        <sz val="12"/>
        <color theme="1"/>
        <rFont val="StobiSerif Regular"/>
        <family val="3"/>
      </rPr>
      <t>3</t>
    </r>
    <r>
      <rPr>
        <sz val="12"/>
        <color theme="1"/>
        <rFont val="StobiSerif Regular"/>
        <family val="3"/>
      </rPr>
      <t xml:space="preserve"> (согласно табеларни пресметки)</t>
    </r>
  </si>
  <si>
    <r>
      <t>Затрпување  и насипување на ровот комбинирано (машинско и рачно) со материјал од ископ во слоеви до 30cm заедно со набивање до 95% по стандарден Прокторов опит. Пресметка во m</t>
    </r>
    <r>
      <rPr>
        <vertAlign val="superscript"/>
        <sz val="12"/>
        <color theme="1"/>
        <rFont val="StobiSerif Regular"/>
        <family val="3"/>
      </rPr>
      <t>3</t>
    </r>
    <r>
      <rPr>
        <sz val="12"/>
        <color theme="1"/>
        <rFont val="StobiSerif Regular"/>
        <family val="3"/>
      </rPr>
      <t xml:space="preserve"> </t>
    </r>
  </si>
  <si>
    <r>
      <t>Одвоз на ископаниот материјал со утовар, транспорт, истовар и планирање во депонија на растојание до L=10 km. Пресметка по m</t>
    </r>
    <r>
      <rPr>
        <vertAlign val="superscript"/>
        <sz val="12"/>
        <color theme="1"/>
        <rFont val="StobiSerif Regular"/>
        <family val="3"/>
      </rPr>
      <t>3</t>
    </r>
    <r>
      <rPr>
        <sz val="12"/>
        <color theme="1"/>
        <rFont val="StobiSerif Regular"/>
        <family val="3"/>
      </rPr>
      <t>.</t>
    </r>
  </si>
  <si>
    <r>
      <t>Набавка, транспорт и монтажа на бетонска монтажна шахта</t>
    </r>
    <r>
      <rPr>
        <sz val="12"/>
        <color theme="0"/>
        <rFont val="StobiSerif Regular"/>
        <family val="3"/>
      </rPr>
      <t xml:space="preserve"> по Единечен предмер 5.1</t>
    </r>
  </si>
  <si>
    <r>
      <t xml:space="preserve">Набавка, транспорт и монтажа на бетонска монтажна сливна решетка </t>
    </r>
    <r>
      <rPr>
        <sz val="12"/>
        <color theme="0"/>
        <rFont val="StobiSerif Regular"/>
        <family val="3"/>
      </rPr>
      <t>по Единечен предмер 5.2</t>
    </r>
  </si>
  <si>
    <t>Предмер Пресметка Бр.2:Реконструкција на  дел од ул.Андон Шурков,</t>
  </si>
  <si>
    <t>СЕ ВКУПНО ЗА ТЕНДЕР 4 ДЕЛ 1 (ден. без ДДВ):</t>
  </si>
  <si>
    <t>Набавка, транспорт и поставување на опрема за означување на препреки - табли за означување на странични (бочни) препреки со димензии L=250 mm и H=1000 mm</t>
  </si>
  <si>
    <t>Набавка, транспорт и поставување на пешачка ограда (согласно детал даден во основен сообраќаен проект)</t>
  </si>
  <si>
    <t>Набавка, транспорт и поставување на топло поцинкуван рамен цевен носач на табли за означување на остра кривина со надворешен дијаметар најмалку D=76 mm и дебелина најмалку 2 mm</t>
  </si>
  <si>
    <t>Набавка, транспорт, ископ и бетонирање на темели за носачи на сообраќајни знаци и опрема со бетон МБ30 и димензии најмалку 40X40X50 cm</t>
  </si>
  <si>
    <t>Набавка, транспорт, ископ и бетонирање на темели за опрема за столпчиња за покажување на насоката на движење (насочници) со бетон МБ30 и димензии најмалку 20X20X30 cm</t>
  </si>
  <si>
    <t>Набавка, транспорт, ископ и бетонирање на темели за опрема за означување на препреки со бетон МБ30 и димензии најмалку 30X30X30 cm</t>
  </si>
  <si>
    <t>Набавка, транспорт и поставување на опрема за означување на препреки - табли за означување на остра кривина  со должина на страните L=600 mm и класа на ретрорефлексија II, орабена во ширина од 100 mm со флуоресцентна жолта/зелена боја со класа на ретрорефлексија III</t>
  </si>
  <si>
    <t>Набавка, транспорт и поставување на нестандардни сообраќајни знаци (стреласт патоказ) со димензии L=1300 mm и H=550 mm, класа на ретрорефлексија II</t>
  </si>
  <si>
    <t>Набавка, транспорт, поставување и одржување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</si>
  <si>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Набавка, транспорт, ископ и бетонирање на темели за носачи на сообраќајни знаци со бетон најмалку МБ20 и димензии најмалку 40X40X50 cm</t>
  </si>
  <si>
    <t>Демонтажа  и транспорт до депо  (локација одредена од општина) на постојна вертикална сигнализација (сообраќаен знак, носач и темел)</t>
  </si>
  <si>
    <t>Набавка и транспорт, чистење на коловозна површина, маркирање и изведување на тенкослојни надолжни, напречни и останати  рефлектирачки ознаки во бела боја</t>
  </si>
  <si>
    <t>Набавка, транспорт и поставување на сообраќајни огледала со облик на правоаголник со димензии L=800 mm и H= 600 mm со надворешен раб со рефлектирачки наизменични полиња во црвена и бела боја</t>
  </si>
  <si>
    <t>Набавка, транспорт и поставување на сообраќајни знаци со облик на правоаголник со димензии L=600 mm H=900 mm, класа на ретрорефлексија II</t>
  </si>
  <si>
    <t>Набавка и транспорт, чистење на коловозна површина, маркирање и изведување на тенкослојни надолжни, напречни и останати  рефлектирачки ознаки во жолта боја</t>
  </si>
  <si>
    <t>Набавка, транспорт и поставување на направи за смирување на сообраќајот - вибрациски ленти од камен агрегат поставени во сетови</t>
  </si>
  <si>
    <t>Набавка, транспорт и поставување на направи за смирување на сообраќајот - гумена вештачка издаденост делумно плато со димензии L=3000 mm W=1700 mm и H=70 mm</t>
  </si>
  <si>
    <t>Набавка, транспорт и поставување на соларни маркери  со димензии L=125 mm, W=145 mm и H=20 mm</t>
  </si>
  <si>
    <t>Набавка, транспорт и поставување на сообраќајни знаци (дополнителна табла) со облик на квадрат со димензии L=600 mm, класа на ретрорефлексија II</t>
  </si>
  <si>
    <t xml:space="preserve">       Ул.Андон Шурков    од км 0+000,00 до км 0+460.00</t>
  </si>
  <si>
    <t>Изработка на насип (потребниот материјал да се искористи  од Поз ред.бр.30)</t>
  </si>
  <si>
    <r>
      <t xml:space="preserve">БАРАЊЕ ЗА ПОНУДИ - Тендер 4 - Дел .1  - </t>
    </r>
    <r>
      <rPr>
        <b/>
        <u/>
        <sz val="12"/>
        <rFont val="StobiSerif Regular"/>
        <family val="3"/>
      </rPr>
      <t>АНЕКС БР. 1</t>
    </r>
    <r>
      <rPr>
        <b/>
        <sz val="12"/>
        <rFont val="StobiSerif Regular"/>
        <family val="3"/>
      </rPr>
      <t xml:space="preserve">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</si>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</sst>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0.00\ _д_е_н_."/>
    <numFmt numFmtId="166" formatCode="_-* #,##0.00\ _д_е_н_-;\-* #,##0.00\ _д_е_н_-;_-* &quot;-&quot;??\ _д_е_н_-;_-@_-"/>
    <numFmt numFmtId="167" formatCode="#,##0.00_ ;\-#,##0.00\ "/>
    <numFmt numFmtId="168" formatCode="_-* #,##0.000\ _д_е_н_-;\-* #,##0.000\ _д_е_н_-;_-* &quot;-&quot;???\ _д_е_н_-;_-@_-"/>
    <numFmt numFmtId="169" formatCode="0_ ;\-0\ "/>
    <numFmt numFmtId="170" formatCode="#,##0.00\ _д_е_н;\-#,##0.00\ _д_е_н"/>
    <numFmt numFmtId="171" formatCode="#,##0.000_ ;\-#,##0.000\ "/>
  </numFmts>
  <fonts count="30" x14ac:knownFonts="1">
    <font>
      <sz val="11"/>
      <color theme="1"/>
      <name val="Calibri"/>
      <family val="2"/>
      <scheme val="minor"/>
    </font>
    <font>
      <sz val="11"/>
      <color theme="1"/>
      <name val="Calibri"/>
      <family val="2"/>
      <charset val="204"/>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sz val="8"/>
      <name val="Calibri"/>
      <family val="2"/>
      <scheme val="minor"/>
    </font>
    <font>
      <sz val="11"/>
      <color rgb="FFFF0000"/>
      <name val="Calibri"/>
      <family val="2"/>
      <scheme val="minor"/>
    </font>
    <font>
      <i/>
      <sz val="11"/>
      <color theme="1"/>
      <name val="Calibri"/>
      <family val="2"/>
      <charset val="204"/>
      <scheme val="minor"/>
    </font>
    <font>
      <b/>
      <sz val="12"/>
      <color theme="1"/>
      <name val="Calibri"/>
      <family val="2"/>
      <scheme val="minor"/>
    </font>
    <font>
      <b/>
      <sz val="11"/>
      <name val="Arial"/>
      <family val="2"/>
      <charset val="204"/>
    </font>
    <font>
      <b/>
      <sz val="12"/>
      <color indexed="10"/>
      <name val="StobiSerif Regular"/>
      <family val="3"/>
    </font>
    <font>
      <b/>
      <sz val="11"/>
      <color theme="1"/>
      <name val="StobiSerif Regular"/>
      <family val="3"/>
    </font>
    <font>
      <b/>
      <u/>
      <sz val="12"/>
      <name val="StobiSerif Regular"/>
      <family val="3"/>
    </font>
    <font>
      <b/>
      <sz val="12"/>
      <color rgb="FF000000"/>
      <name val="StobiSerif Regular"/>
      <family val="3"/>
    </font>
    <font>
      <b/>
      <sz val="12"/>
      <name val="Arial"/>
      <family val="2"/>
      <charset val="204"/>
    </font>
    <font>
      <sz val="12"/>
      <color rgb="FFFF0000"/>
      <name val="StobiSerif Regular"/>
      <family val="3"/>
    </font>
    <font>
      <sz val="11"/>
      <name val="Calibri"/>
      <family val="2"/>
      <scheme val="minor"/>
    </font>
    <font>
      <sz val="12"/>
      <color theme="0"/>
      <name val="StobiSerif Regular"/>
      <family val="3"/>
    </font>
    <font>
      <vertAlign val="superscript"/>
      <sz val="12"/>
      <color theme="1"/>
      <name val="StobiSerif Regular"/>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s>
  <borders count="6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1" fillId="0" borderId="0"/>
  </cellStyleXfs>
  <cellXfs count="689">
    <xf numFmtId="0" fontId="0" fillId="0" borderId="0" xfId="0"/>
    <xf numFmtId="0" fontId="2" fillId="2" borderId="0" xfId="0" applyFont="1" applyFill="1"/>
    <xf numFmtId="0" fontId="0" fillId="2" borderId="0" xfId="0" applyFill="1"/>
    <xf numFmtId="0" fontId="2" fillId="2" borderId="0" xfId="0" applyFont="1" applyFill="1" applyAlignment="1">
      <alignment wrapText="1"/>
    </xf>
    <xf numFmtId="4" fontId="3"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165" fontId="11" fillId="2" borderId="0" xfId="0" applyNumberFormat="1" applyFont="1" applyFill="1" applyAlignment="1">
      <alignment horizontal="center"/>
    </xf>
    <xf numFmtId="0" fontId="5" fillId="2" borderId="9" xfId="0" applyFont="1" applyFill="1" applyBorder="1" applyAlignment="1">
      <alignment vertical="center" wrapText="1"/>
    </xf>
    <xf numFmtId="4" fontId="3" fillId="2" borderId="0" xfId="0" applyNumberFormat="1" applyFont="1" applyFill="1" applyAlignment="1">
      <alignment horizontal="left" vertical="center" wrapText="1"/>
    </xf>
    <xf numFmtId="4" fontId="13" fillId="2" borderId="0" xfId="0" applyNumberFormat="1" applyFont="1" applyFill="1" applyAlignment="1">
      <alignment horizontal="center" vertical="center" wrapText="1"/>
    </xf>
    <xf numFmtId="0" fontId="15" fillId="0" borderId="0" xfId="0" applyFont="1"/>
    <xf numFmtId="4" fontId="5" fillId="2" borderId="13" xfId="0" applyNumberFormat="1" applyFont="1" applyFill="1" applyBorder="1" applyAlignment="1">
      <alignment horizontal="right" wrapText="1"/>
    </xf>
    <xf numFmtId="0" fontId="5" fillId="2" borderId="13" xfId="0" applyFont="1" applyFill="1" applyBorder="1" applyAlignment="1">
      <alignment horizontal="right" wrapText="1"/>
    </xf>
    <xf numFmtId="0" fontId="5" fillId="2" borderId="12" xfId="0"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10" xfId="0" applyFont="1" applyFill="1" applyBorder="1" applyAlignment="1">
      <alignment horizontal="right" wrapText="1"/>
    </xf>
    <xf numFmtId="0" fontId="10" fillId="2" borderId="16" xfId="0" applyFont="1" applyFill="1" applyBorder="1" applyAlignment="1">
      <alignment horizontal="right" wrapText="1"/>
    </xf>
    <xf numFmtId="0" fontId="5" fillId="2" borderId="16" xfId="0" applyFont="1" applyFill="1" applyBorder="1" applyAlignment="1">
      <alignment horizontal="right" wrapText="1"/>
    </xf>
    <xf numFmtId="4" fontId="5" fillId="2" borderId="16" xfId="0" applyNumberFormat="1" applyFont="1" applyFill="1" applyBorder="1" applyAlignment="1">
      <alignment horizontal="right" wrapText="1"/>
    </xf>
    <xf numFmtId="1" fontId="8" fillId="2" borderId="10" xfId="0" applyNumberFormat="1" applyFont="1" applyFill="1" applyBorder="1" applyAlignment="1">
      <alignment horizontal="center" vertical="center" wrapText="1"/>
    </xf>
    <xf numFmtId="164" fontId="3" fillId="2" borderId="6" xfId="0" applyNumberFormat="1" applyFont="1" applyFill="1" applyBorder="1" applyAlignment="1">
      <alignment horizontal="right" vertical="center" wrapText="1"/>
    </xf>
    <xf numFmtId="164" fontId="3" fillId="2" borderId="34" xfId="0" applyNumberFormat="1" applyFont="1" applyFill="1" applyBorder="1" applyAlignment="1">
      <alignment horizontal="right" vertical="center" wrapText="1"/>
    </xf>
    <xf numFmtId="164" fontId="6" fillId="0" borderId="10" xfId="0" applyNumberFormat="1" applyFont="1" applyBorder="1"/>
    <xf numFmtId="164" fontId="6" fillId="0" borderId="13" xfId="0" applyNumberFormat="1" applyFont="1" applyBorder="1"/>
    <xf numFmtId="2" fontId="5" fillId="2" borderId="10" xfId="0" applyNumberFormat="1"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164" fontId="3" fillId="2" borderId="17"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2" borderId="16" xfId="0" applyFont="1" applyFill="1" applyBorder="1" applyAlignment="1">
      <alignment horizontal="left" wrapText="1"/>
    </xf>
    <xf numFmtId="0" fontId="5" fillId="2" borderId="10" xfId="0" applyFont="1" applyFill="1" applyBorder="1" applyAlignment="1">
      <alignment horizontal="left" wrapText="1"/>
    </xf>
    <xf numFmtId="0" fontId="5" fillId="2" borderId="13" xfId="0" applyFont="1" applyFill="1" applyBorder="1" applyAlignment="1">
      <alignment horizontal="center" wrapText="1"/>
    </xf>
    <xf numFmtId="0" fontId="5" fillId="2" borderId="13" xfId="0" applyFont="1" applyFill="1" applyBorder="1" applyAlignment="1">
      <alignment horizontal="left"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5" fillId="2" borderId="16" xfId="0" applyFont="1" applyFill="1" applyBorder="1" applyAlignment="1">
      <alignment vertical="center" wrapText="1"/>
    </xf>
    <xf numFmtId="0" fontId="9" fillId="2" borderId="4" xfId="0" applyFont="1" applyFill="1" applyBorder="1" applyAlignment="1">
      <alignment horizontal="right" wrapText="1"/>
    </xf>
    <xf numFmtId="0" fontId="9" fillId="2" borderId="5" xfId="0" applyFont="1" applyFill="1" applyBorder="1" applyAlignment="1">
      <alignment horizontal="right" wrapText="1"/>
    </xf>
    <xf numFmtId="0" fontId="3" fillId="2" borderId="22" xfId="0" applyFont="1" applyFill="1" applyBorder="1" applyAlignment="1">
      <alignment vertical="center" wrapText="1"/>
    </xf>
    <xf numFmtId="0" fontId="9" fillId="2" borderId="35" xfId="0" applyFont="1" applyFill="1" applyBorder="1" applyAlignment="1">
      <alignment horizontal="right" wrapText="1"/>
    </xf>
    <xf numFmtId="0" fontId="9" fillId="2" borderId="30" xfId="0" applyFont="1" applyFill="1" applyBorder="1" applyAlignment="1">
      <alignment horizontal="center" vertical="center" wrapText="1"/>
    </xf>
    <xf numFmtId="0" fontId="3" fillId="2" borderId="23" xfId="0" applyFont="1" applyFill="1" applyBorder="1" applyAlignment="1">
      <alignment vertical="center" wrapText="1"/>
    </xf>
    <xf numFmtId="0" fontId="9" fillId="2" borderId="30" xfId="0" applyFont="1" applyFill="1" applyBorder="1" applyAlignment="1">
      <alignment horizontal="right"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1" fontId="12" fillId="2" borderId="0" xfId="0" applyNumberFormat="1" applyFont="1" applyFill="1" applyAlignment="1">
      <alignment horizontal="right" vertical="center" wrapText="1"/>
    </xf>
    <xf numFmtId="164" fontId="12" fillId="2" borderId="0" xfId="0" applyNumberFormat="1" applyFont="1" applyFill="1" applyAlignment="1">
      <alignmen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0" fontId="5" fillId="2" borderId="0" xfId="0" applyFont="1" applyFill="1" applyAlignment="1">
      <alignment horizontal="center" vertical="center" wrapText="1"/>
    </xf>
    <xf numFmtId="2" fontId="3" fillId="2" borderId="0" xfId="0" applyNumberFormat="1" applyFont="1" applyFill="1" applyAlignment="1">
      <alignment horizontal="left" vertical="center" wrapText="1"/>
    </xf>
    <xf numFmtId="1" fontId="3"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2" fontId="3" fillId="2" borderId="30" xfId="0" applyNumberFormat="1" applyFont="1" applyFill="1" applyBorder="1" applyAlignment="1">
      <alignment horizontal="left" vertical="center" wrapText="1"/>
    </xf>
    <xf numFmtId="2" fontId="3" fillId="2" borderId="10" xfId="0" applyNumberFormat="1" applyFont="1" applyFill="1" applyBorder="1" applyAlignment="1">
      <alignment horizontal="left" vertical="center" wrapText="1"/>
    </xf>
    <xf numFmtId="4" fontId="3" fillId="2" borderId="10" xfId="0" applyNumberFormat="1" applyFont="1" applyFill="1" applyBorder="1" applyAlignment="1">
      <alignment horizontal="left" vertical="center" wrapText="1"/>
    </xf>
    <xf numFmtId="2" fontId="3" fillId="2" borderId="10" xfId="0" applyNumberFormat="1" applyFont="1" applyFill="1" applyBorder="1" applyAlignment="1">
      <alignment vertical="center" wrapText="1"/>
    </xf>
    <xf numFmtId="4" fontId="3" fillId="2" borderId="10" xfId="0" applyNumberFormat="1" applyFont="1" applyFill="1" applyBorder="1" applyAlignment="1">
      <alignment vertical="center" wrapText="1"/>
    </xf>
    <xf numFmtId="0" fontId="4" fillId="2" borderId="2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0" fontId="5" fillId="2" borderId="10" xfId="0" applyFont="1" applyFill="1" applyBorder="1" applyAlignment="1">
      <alignment horizontal="right" wrapText="1"/>
    </xf>
    <xf numFmtId="4" fontId="5" fillId="2" borderId="10" xfId="0" applyNumberFormat="1" applyFont="1" applyFill="1" applyBorder="1" applyAlignment="1">
      <alignment horizontal="right" wrapText="1"/>
    </xf>
    <xf numFmtId="0" fontId="5" fillId="2" borderId="8" xfId="0" applyFont="1" applyFill="1" applyBorder="1" applyAlignment="1">
      <alignment vertical="center" wrapText="1"/>
    </xf>
    <xf numFmtId="0" fontId="5" fillId="2" borderId="32" xfId="0" applyFont="1" applyFill="1" applyBorder="1" applyAlignment="1">
      <alignment vertical="center" wrapText="1"/>
    </xf>
    <xf numFmtId="0" fontId="9"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0" xfId="0" applyFont="1"/>
    <xf numFmtId="0" fontId="12" fillId="0" borderId="0" xfId="0" applyFont="1" applyAlignment="1">
      <alignment horizontal="center" vertical="center" wrapText="1"/>
    </xf>
    <xf numFmtId="0" fontId="3" fillId="0" borderId="0" xfId="0" applyFont="1" applyAlignment="1" applyProtection="1">
      <alignment horizontal="left" vertical="top" wrapText="1"/>
      <protection locked="0"/>
    </xf>
    <xf numFmtId="4" fontId="13" fillId="0" borderId="0" xfId="0" applyNumberFormat="1" applyFont="1" applyAlignment="1">
      <alignment horizontal="center" vertical="center" wrapText="1"/>
    </xf>
    <xf numFmtId="1" fontId="12" fillId="0" borderId="0" xfId="0" applyNumberFormat="1" applyFont="1" applyAlignment="1">
      <alignment horizontal="right" vertical="center" wrapText="1"/>
    </xf>
    <xf numFmtId="164" fontId="12" fillId="0" borderId="0" xfId="0" applyNumberFormat="1" applyFont="1" applyAlignment="1">
      <alignment vertical="center" wrapText="1"/>
    </xf>
    <xf numFmtId="0" fontId="5" fillId="2" borderId="23" xfId="0" applyFont="1" applyFill="1" applyBorder="1" applyAlignment="1">
      <alignment horizontal="center" vertical="center" wrapText="1"/>
    </xf>
    <xf numFmtId="164" fontId="5" fillId="2" borderId="24" xfId="0" applyNumberFormat="1" applyFont="1" applyFill="1" applyBorder="1" applyAlignment="1">
      <alignment vertical="center" wrapText="1"/>
    </xf>
    <xf numFmtId="2" fontId="3" fillId="2" borderId="16" xfId="0" applyNumberFormat="1" applyFont="1" applyFill="1" applyBorder="1" applyAlignment="1">
      <alignment horizontal="left" vertical="center" wrapText="1"/>
    </xf>
    <xf numFmtId="4" fontId="3" fillId="2" borderId="16" xfId="0" applyNumberFormat="1" applyFont="1" applyFill="1" applyBorder="1" applyAlignment="1">
      <alignment horizontal="left" vertical="center" wrapText="1"/>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0" fontId="5" fillId="0" borderId="10" xfId="0" applyFont="1" applyBorder="1" applyAlignment="1">
      <alignment horizontal="right" wrapText="1"/>
    </xf>
    <xf numFmtId="49" fontId="10" fillId="2" borderId="10"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0" fontId="10" fillId="2" borderId="32" xfId="0" applyFont="1" applyFill="1" applyBorder="1" applyAlignment="1">
      <alignment horizontal="right" wrapText="1"/>
    </xf>
    <xf numFmtId="0" fontId="10" fillId="2" borderId="8" xfId="0" applyFont="1" applyFill="1" applyBorder="1" applyAlignment="1">
      <alignment horizontal="right" wrapText="1"/>
    </xf>
    <xf numFmtId="0" fontId="5" fillId="2" borderId="40" xfId="0" applyFont="1" applyFill="1" applyBorder="1" applyAlignment="1">
      <alignment vertical="center" wrapText="1"/>
    </xf>
    <xf numFmtId="0" fontId="5" fillId="2" borderId="41" xfId="0" applyFont="1" applyFill="1" applyBorder="1" applyAlignment="1">
      <alignment vertical="center" wrapText="1"/>
    </xf>
    <xf numFmtId="0" fontId="18" fillId="0" borderId="0" xfId="0" applyFont="1" applyAlignment="1">
      <alignment wrapText="1"/>
    </xf>
    <xf numFmtId="0" fontId="5" fillId="0" borderId="10" xfId="0" applyFont="1" applyBorder="1" applyAlignment="1">
      <alignment vertical="center" wrapText="1"/>
    </xf>
    <xf numFmtId="0" fontId="5" fillId="2" borderId="10" xfId="0" applyFont="1" applyFill="1" applyBorder="1" applyAlignment="1">
      <alignment horizontal="right" vertical="center" wrapText="1"/>
    </xf>
    <xf numFmtId="0" fontId="9" fillId="2" borderId="22" xfId="0" applyFont="1" applyFill="1" applyBorder="1" applyAlignment="1">
      <alignment horizontal="right" wrapText="1"/>
    </xf>
    <xf numFmtId="164" fontId="3" fillId="2" borderId="37" xfId="0" applyNumberFormat="1" applyFont="1" applyFill="1" applyBorder="1" applyAlignment="1">
      <alignment horizontal="right" vertical="center" wrapText="1"/>
    </xf>
    <xf numFmtId="0" fontId="2" fillId="2" borderId="0" xfId="0" applyFont="1" applyFill="1" applyBorder="1"/>
    <xf numFmtId="0" fontId="0" fillId="2" borderId="0" xfId="0" applyFill="1" applyBorder="1" applyAlignment="1">
      <alignment wrapText="1"/>
    </xf>
    <xf numFmtId="0" fontId="17" fillId="2" borderId="0" xfId="0" applyFont="1" applyFill="1" applyBorder="1" applyAlignment="1">
      <alignment wrapText="1"/>
    </xf>
    <xf numFmtId="0" fontId="2" fillId="0" borderId="0" xfId="0" applyFont="1" applyBorder="1" applyAlignment="1">
      <alignment wrapText="1"/>
    </xf>
    <xf numFmtId="0" fontId="2" fillId="0" borderId="0" xfId="0" applyFont="1" applyBorder="1"/>
    <xf numFmtId="0" fontId="18" fillId="0" borderId="0" xfId="0" applyFont="1" applyBorder="1" applyAlignment="1">
      <alignment wrapText="1"/>
    </xf>
    <xf numFmtId="0" fontId="0" fillId="2" borderId="0" xfId="0" applyFill="1" applyBorder="1"/>
    <xf numFmtId="0" fontId="3" fillId="2" borderId="21" xfId="0" applyFont="1" applyFill="1" applyBorder="1" applyAlignment="1">
      <alignment vertical="center" wrapText="1"/>
    </xf>
    <xf numFmtId="0" fontId="3" fillId="2" borderId="37" xfId="0" applyFont="1" applyFill="1" applyBorder="1" applyAlignment="1">
      <alignment vertical="center" wrapText="1"/>
    </xf>
    <xf numFmtId="0" fontId="9" fillId="2" borderId="21" xfId="0" applyFont="1" applyFill="1" applyBorder="1" applyAlignment="1">
      <alignment horizontal="right" wrapText="1"/>
    </xf>
    <xf numFmtId="0" fontId="7" fillId="2" borderId="35" xfId="0" applyFont="1" applyFill="1" applyBorder="1" applyAlignment="1">
      <alignment vertical="center" wrapText="1"/>
    </xf>
    <xf numFmtId="0" fontId="7" fillId="2" borderId="30" xfId="0" applyFont="1" applyFill="1" applyBorder="1" applyAlignment="1">
      <alignment vertical="center" wrapText="1"/>
    </xf>
    <xf numFmtId="4" fontId="7" fillId="2" borderId="30" xfId="0" applyNumberFormat="1" applyFont="1" applyFill="1" applyBorder="1" applyAlignment="1">
      <alignment vertical="center" wrapText="1"/>
    </xf>
    <xf numFmtId="0" fontId="7" fillId="2" borderId="34"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0" fontId="5" fillId="2" borderId="36" xfId="0" applyFont="1" applyFill="1" applyBorder="1" applyAlignment="1">
      <alignment vertical="center" wrapText="1"/>
    </xf>
    <xf numFmtId="0" fontId="5" fillId="2" borderId="2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vertical="center" wrapText="1"/>
    </xf>
    <xf numFmtId="4" fontId="7" fillId="2" borderId="0" xfId="0" applyNumberFormat="1" applyFont="1" applyFill="1" applyAlignment="1">
      <alignment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1" fontId="3" fillId="2" borderId="32" xfId="0" applyNumberFormat="1" applyFont="1" applyFill="1" applyBorder="1" applyAlignment="1">
      <alignment horizontal="center" vertical="center" wrapText="1"/>
    </xf>
    <xf numFmtId="1" fontId="3" fillId="2" borderId="45"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0" fontId="5" fillId="2" borderId="30" xfId="0" applyFont="1" applyFill="1" applyBorder="1" applyAlignment="1">
      <alignment vertical="center" wrapText="1"/>
    </xf>
    <xf numFmtId="0" fontId="5" fillId="2" borderId="34" xfId="0" applyFont="1" applyFill="1" applyBorder="1" applyAlignment="1">
      <alignment vertical="center" wrapText="1"/>
    </xf>
    <xf numFmtId="0" fontId="0" fillId="2" borderId="23" xfId="0" applyFill="1" applyBorder="1" applyAlignment="1">
      <alignment wrapText="1"/>
    </xf>
    <xf numFmtId="0" fontId="0" fillId="2" borderId="24" xfId="0" applyFill="1" applyBorder="1" applyAlignment="1">
      <alignment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vertical="center" wrapText="1"/>
    </xf>
    <xf numFmtId="0" fontId="20" fillId="2" borderId="46" xfId="0" applyFont="1" applyFill="1" applyBorder="1" applyAlignment="1">
      <alignment horizontal="right" wrapText="1"/>
    </xf>
    <xf numFmtId="0" fontId="10" fillId="2" borderId="23" xfId="0" applyFont="1" applyFill="1" applyBorder="1" applyAlignment="1">
      <alignment horizontal="right" wrapText="1"/>
    </xf>
    <xf numFmtId="0" fontId="20" fillId="2" borderId="30" xfId="0" applyFont="1" applyFill="1" applyBorder="1" applyAlignment="1">
      <alignment horizontal="right" wrapText="1"/>
    </xf>
    <xf numFmtId="164" fontId="5" fillId="2" borderId="33" xfId="0" applyNumberFormat="1" applyFont="1" applyFill="1" applyBorder="1" applyAlignment="1">
      <alignment horizontal="right" vertical="center" wrapText="1"/>
    </xf>
    <xf numFmtId="0" fontId="17" fillId="2" borderId="0" xfId="0" applyFont="1" applyFill="1" applyAlignment="1">
      <alignment wrapText="1"/>
    </xf>
    <xf numFmtId="0" fontId="17" fillId="0" borderId="0" xfId="0" applyFont="1" applyAlignment="1">
      <alignment wrapText="1"/>
    </xf>
    <xf numFmtId="0" fontId="9" fillId="2" borderId="25" xfId="0" applyFont="1" applyFill="1" applyBorder="1" applyAlignment="1">
      <alignment horizontal="right" wrapText="1"/>
    </xf>
    <xf numFmtId="0" fontId="9" fillId="2" borderId="28" xfId="0" applyFont="1" applyFill="1" applyBorder="1" applyAlignment="1">
      <alignment horizontal="right" wrapText="1"/>
    </xf>
    <xf numFmtId="0" fontId="5" fillId="2" borderId="23" xfId="0" applyFont="1" applyFill="1" applyBorder="1" applyAlignment="1">
      <alignment horizontal="right" wrapText="1"/>
    </xf>
    <xf numFmtId="0" fontId="9" fillId="2" borderId="23" xfId="0" applyFont="1" applyFill="1" applyBorder="1" applyAlignment="1">
      <alignment horizontal="right" wrapText="1"/>
    </xf>
    <xf numFmtId="164" fontId="3" fillId="2" borderId="24" xfId="0" applyNumberFormat="1" applyFont="1" applyFill="1" applyBorder="1" applyAlignment="1">
      <alignment horizontal="right" vertical="center" wrapText="1"/>
    </xf>
    <xf numFmtId="0" fontId="5" fillId="2" borderId="35" xfId="0" applyFont="1" applyFill="1" applyBorder="1" applyAlignment="1">
      <alignment wrapText="1"/>
    </xf>
    <xf numFmtId="0" fontId="5" fillId="2" borderId="30" xfId="0" applyFont="1" applyFill="1" applyBorder="1" applyAlignment="1">
      <alignment wrapText="1"/>
    </xf>
    <xf numFmtId="1" fontId="8" fillId="2" borderId="16"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43" fontId="5" fillId="2" borderId="22" xfId="0" applyNumberFormat="1" applyFont="1" applyFill="1" applyBorder="1" applyAlignment="1">
      <alignment horizontal="right" wrapText="1"/>
    </xf>
    <xf numFmtId="49" fontId="5" fillId="2" borderId="8" xfId="0" applyNumberFormat="1" applyFont="1" applyFill="1" applyBorder="1" applyAlignment="1">
      <alignment horizontal="center" vertical="center" wrapText="1"/>
    </xf>
    <xf numFmtId="4" fontId="3" fillId="2" borderId="32" xfId="0" applyNumberFormat="1" applyFont="1" applyFill="1" applyBorder="1" applyAlignment="1">
      <alignment horizontal="center" vertical="center" wrapText="1"/>
    </xf>
    <xf numFmtId="4" fontId="0" fillId="2" borderId="23" xfId="0" applyNumberFormat="1" applyFill="1" applyBorder="1" applyAlignment="1">
      <alignment wrapText="1"/>
    </xf>
    <xf numFmtId="0" fontId="5" fillId="0" borderId="15" xfId="0"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horizontal="left" wrapText="1"/>
    </xf>
    <xf numFmtId="0" fontId="5" fillId="0" borderId="16" xfId="0" applyFont="1" applyBorder="1" applyAlignment="1">
      <alignment horizontal="right" wrapText="1"/>
    </xf>
    <xf numFmtId="0" fontId="10" fillId="0" borderId="10" xfId="0" applyFont="1" applyBorder="1" applyAlignment="1">
      <alignment horizontal="center" vertical="center" wrapText="1"/>
    </xf>
    <xf numFmtId="4" fontId="5" fillId="0" borderId="10" xfId="0" applyNumberFormat="1" applyFont="1" applyBorder="1" applyAlignment="1">
      <alignment horizontal="right" wrapText="1"/>
    </xf>
    <xf numFmtId="0" fontId="5" fillId="0" borderId="10" xfId="0" applyFont="1" applyBorder="1" applyAlignment="1">
      <alignment horizontal="left" wrapText="1"/>
    </xf>
    <xf numFmtId="0" fontId="5" fillId="0" borderId="12" xfId="0" applyFont="1" applyBorder="1" applyAlignment="1">
      <alignment horizontal="center" vertical="center" wrapText="1"/>
    </xf>
    <xf numFmtId="0" fontId="5" fillId="0" borderId="13" xfId="0" applyFont="1" applyBorder="1" applyAlignment="1">
      <alignment horizontal="right" wrapText="1"/>
    </xf>
    <xf numFmtId="4" fontId="4" fillId="2" borderId="23" xfId="0" applyNumberFormat="1" applyFont="1" applyFill="1" applyBorder="1" applyAlignment="1">
      <alignment vertical="top" wrapText="1"/>
    </xf>
    <xf numFmtId="4" fontId="20" fillId="2" borderId="30" xfId="0" applyNumberFormat="1" applyFont="1" applyFill="1" applyBorder="1" applyAlignment="1">
      <alignment horizontal="right" wrapText="1"/>
    </xf>
    <xf numFmtId="4" fontId="9" fillId="2" borderId="23" xfId="0" applyNumberFormat="1" applyFont="1" applyFill="1" applyBorder="1" applyAlignment="1">
      <alignment horizontal="right" wrapText="1"/>
    </xf>
    <xf numFmtId="4" fontId="12" fillId="2" borderId="0" xfId="0" applyNumberFormat="1" applyFont="1" applyFill="1" applyAlignment="1">
      <alignment horizontal="right" vertical="center" wrapText="1"/>
    </xf>
    <xf numFmtId="0" fontId="3" fillId="2" borderId="3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4" fontId="12" fillId="0" borderId="0" xfId="0" applyNumberFormat="1" applyFont="1" applyAlignment="1">
      <alignment horizontal="right" vertical="center" wrapText="1"/>
    </xf>
    <xf numFmtId="1" fontId="5" fillId="2" borderId="7" xfId="0" applyNumberFormat="1"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4" fontId="5" fillId="2" borderId="17" xfId="0" applyNumberFormat="1" applyFont="1" applyFill="1" applyBorder="1" applyAlignment="1">
      <alignment horizontal="right" wrapText="1"/>
    </xf>
    <xf numFmtId="4" fontId="10" fillId="0" borderId="11" xfId="0" applyNumberFormat="1" applyFont="1" applyBorder="1" applyAlignment="1">
      <alignment horizontal="right"/>
    </xf>
    <xf numFmtId="0" fontId="10" fillId="2" borderId="16" xfId="0" applyFont="1" applyFill="1" applyBorder="1" applyAlignment="1">
      <alignment vertical="center" wrapText="1"/>
    </xf>
    <xf numFmtId="0" fontId="10" fillId="2" borderId="13" xfId="0" applyFont="1" applyFill="1" applyBorder="1" applyAlignment="1">
      <alignment vertical="center" wrapText="1"/>
    </xf>
    <xf numFmtId="0" fontId="10" fillId="2" borderId="13" xfId="0" applyFont="1" applyFill="1" applyBorder="1" applyAlignment="1">
      <alignment horizontal="right" wrapText="1"/>
    </xf>
    <xf numFmtId="0" fontId="3" fillId="2" borderId="46" xfId="0" applyFont="1" applyFill="1" applyBorder="1" applyAlignment="1">
      <alignment vertical="center" wrapText="1"/>
    </xf>
    <xf numFmtId="0" fontId="10" fillId="0" borderId="16" xfId="0" applyFont="1" applyBorder="1"/>
    <xf numFmtId="0" fontId="10" fillId="0" borderId="21" xfId="0" applyFont="1" applyBorder="1" applyAlignment="1">
      <alignment horizontal="center"/>
    </xf>
    <xf numFmtId="0" fontId="5" fillId="2" borderId="22" xfId="0" applyFont="1" applyFill="1" applyBorder="1" applyAlignment="1">
      <alignment vertical="center" wrapText="1"/>
    </xf>
    <xf numFmtId="2" fontId="6" fillId="0" borderId="23" xfId="0" applyNumberFormat="1" applyFont="1" applyBorder="1" applyAlignment="1">
      <alignment horizontal="center" vertical="center"/>
    </xf>
    <xf numFmtId="164" fontId="6" fillId="0" borderId="16" xfId="0" applyNumberFormat="1" applyFont="1" applyBorder="1"/>
    <xf numFmtId="4" fontId="5" fillId="2" borderId="32" xfId="0" applyNumberFormat="1" applyFont="1" applyFill="1" applyBorder="1" applyAlignment="1">
      <alignment horizontal="right" wrapText="1"/>
    </xf>
    <xf numFmtId="4" fontId="3" fillId="2" borderId="42" xfId="0" applyNumberFormat="1" applyFont="1" applyFill="1" applyBorder="1" applyAlignment="1">
      <alignment horizontal="right"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vertical="top" wrapText="1"/>
    </xf>
    <xf numFmtId="4" fontId="5" fillId="2" borderId="10" xfId="0" applyNumberFormat="1" applyFont="1" applyFill="1" applyBorder="1" applyAlignment="1">
      <alignment vertical="center" wrapText="1"/>
    </xf>
    <xf numFmtId="4" fontId="5" fillId="2" borderId="8" xfId="0" applyNumberFormat="1" applyFont="1" applyFill="1" applyBorder="1" applyAlignment="1">
      <alignment horizontal="right" wrapText="1"/>
    </xf>
    <xf numFmtId="0" fontId="5" fillId="2" borderId="4" xfId="0" applyFont="1" applyFill="1" applyBorder="1" applyAlignment="1">
      <alignment wrapText="1"/>
    </xf>
    <xf numFmtId="0" fontId="5" fillId="2" borderId="5" xfId="0" applyFont="1" applyFill="1" applyBorder="1" applyAlignment="1">
      <alignment wrapText="1"/>
    </xf>
    <xf numFmtId="0" fontId="3" fillId="2" borderId="50" xfId="0" applyFont="1" applyFill="1" applyBorder="1" applyAlignment="1">
      <alignment wrapText="1"/>
    </xf>
    <xf numFmtId="0" fontId="5" fillId="2" borderId="22" xfId="0" applyFont="1" applyFill="1" applyBorder="1" applyAlignment="1">
      <alignment horizontal="right" wrapText="1"/>
    </xf>
    <xf numFmtId="0" fontId="3" fillId="2" borderId="22" xfId="0" applyFont="1" applyFill="1" applyBorder="1" applyAlignment="1">
      <alignment horizontal="right" vertical="center" wrapText="1"/>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35" xfId="0" applyFont="1" applyBorder="1" applyAlignment="1">
      <alignment vertical="center"/>
    </xf>
    <xf numFmtId="0" fontId="9" fillId="0" borderId="30" xfId="0" applyFont="1" applyBorder="1" applyAlignment="1">
      <alignment vertical="center"/>
    </xf>
    <xf numFmtId="0" fontId="9" fillId="0" borderId="34" xfId="0" applyFont="1" applyBorder="1" applyAlignment="1">
      <alignment vertical="center"/>
    </xf>
    <xf numFmtId="4" fontId="15" fillId="2" borderId="23" xfId="0" applyNumberFormat="1" applyFont="1" applyFill="1" applyBorder="1" applyAlignment="1">
      <alignment wrapText="1"/>
    </xf>
    <xf numFmtId="0" fontId="15" fillId="2" borderId="24" xfId="0" applyFont="1" applyFill="1" applyBorder="1" applyAlignment="1">
      <alignment wrapText="1"/>
    </xf>
    <xf numFmtId="0" fontId="10" fillId="2" borderId="23" xfId="0" applyFont="1" applyFill="1" applyBorder="1" applyAlignment="1">
      <alignment vertical="top" wrapText="1"/>
    </xf>
    <xf numFmtId="4" fontId="10" fillId="2" borderId="23" xfId="0" applyNumberFormat="1" applyFont="1" applyFill="1" applyBorder="1" applyAlignment="1">
      <alignment vertical="top" wrapText="1"/>
    </xf>
    <xf numFmtId="0" fontId="10" fillId="2" borderId="24" xfId="0" applyFont="1" applyFill="1" applyBorder="1" applyAlignment="1">
      <alignment vertical="top" wrapText="1"/>
    </xf>
    <xf numFmtId="0" fontId="25" fillId="2" borderId="46" xfId="0" applyFont="1" applyFill="1" applyBorder="1" applyAlignment="1">
      <alignment horizontal="right" wrapText="1"/>
    </xf>
    <xf numFmtId="0" fontId="25" fillId="2" borderId="30" xfId="0" applyFont="1" applyFill="1" applyBorder="1" applyAlignment="1">
      <alignment horizontal="right" wrapText="1"/>
    </xf>
    <xf numFmtId="4" fontId="25" fillId="2" borderId="30" xfId="0" applyNumberFormat="1" applyFont="1" applyFill="1" applyBorder="1" applyAlignment="1">
      <alignment horizontal="right" wrapText="1"/>
    </xf>
    <xf numFmtId="0" fontId="15" fillId="2" borderId="21" xfId="0" applyFont="1" applyFill="1" applyBorder="1" applyAlignment="1">
      <alignment wrapText="1"/>
    </xf>
    <xf numFmtId="0" fontId="10" fillId="2" borderId="23" xfId="0" applyFont="1" applyFill="1" applyBorder="1" applyAlignment="1">
      <alignment horizontal="center" vertical="center" wrapText="1"/>
    </xf>
    <xf numFmtId="0" fontId="5" fillId="2" borderId="0" xfId="0" applyFont="1" applyFill="1" applyAlignment="1">
      <alignment horizontal="left" vertical="center" wrapText="1"/>
    </xf>
    <xf numFmtId="0" fontId="5" fillId="0" borderId="0" xfId="0" applyFont="1" applyAlignment="1">
      <alignment horizontal="center" vertical="center" wrapText="1"/>
    </xf>
    <xf numFmtId="4" fontId="3" fillId="0" borderId="0" xfId="0" applyNumberFormat="1" applyFont="1" applyAlignment="1">
      <alignment horizontal="center" vertical="center" wrapText="1"/>
    </xf>
    <xf numFmtId="4" fontId="5" fillId="0" borderId="0" xfId="0" applyNumberFormat="1" applyFont="1" applyAlignment="1">
      <alignment horizontal="right" vertical="center" wrapText="1"/>
    </xf>
    <xf numFmtId="164" fontId="5" fillId="0" borderId="0" xfId="0" applyNumberFormat="1" applyFont="1" applyAlignment="1">
      <alignment vertical="center" wrapText="1"/>
    </xf>
    <xf numFmtId="4" fontId="3" fillId="2" borderId="0" xfId="0" applyNumberFormat="1" applyFont="1" applyFill="1" applyAlignment="1">
      <alignment horizontal="center" vertical="center" wrapText="1"/>
    </xf>
    <xf numFmtId="4" fontId="5" fillId="2" borderId="0" xfId="0" applyNumberFormat="1" applyFont="1" applyFill="1" applyAlignment="1">
      <alignment horizontal="right" vertical="center" wrapText="1"/>
    </xf>
    <xf numFmtId="164" fontId="5" fillId="2" borderId="0" xfId="0" applyNumberFormat="1" applyFont="1" applyFill="1" applyAlignment="1">
      <alignment vertical="center" wrapText="1"/>
    </xf>
    <xf numFmtId="0" fontId="3" fillId="2" borderId="21" xfId="0" applyFont="1" applyFill="1" applyBorder="1" applyAlignment="1">
      <alignment horizontal="center" vertical="center" wrapText="1"/>
    </xf>
    <xf numFmtId="0" fontId="5" fillId="2" borderId="12" xfId="0" applyFont="1" applyFill="1" applyBorder="1" applyAlignment="1">
      <alignment vertical="center" wrapText="1"/>
    </xf>
    <xf numFmtId="2" fontId="3" fillId="2" borderId="13" xfId="0" applyNumberFormat="1" applyFont="1" applyFill="1" applyBorder="1" applyAlignment="1">
      <alignment horizontal="left" vertical="center" wrapText="1"/>
    </xf>
    <xf numFmtId="0" fontId="5" fillId="2" borderId="18" xfId="0" applyFont="1" applyFill="1" applyBorder="1" applyAlignment="1">
      <alignment horizontal="center" vertical="center" wrapText="1"/>
    </xf>
    <xf numFmtId="0" fontId="3" fillId="2" borderId="25" xfId="0" applyFont="1" applyFill="1" applyBorder="1" applyAlignment="1">
      <alignment vertical="center" wrapText="1"/>
    </xf>
    <xf numFmtId="0" fontId="3" fillId="2" borderId="24" xfId="0" applyFont="1" applyFill="1" applyBorder="1" applyAlignment="1">
      <alignment vertical="center" wrapText="1"/>
    </xf>
    <xf numFmtId="49" fontId="10" fillId="2" borderId="13" xfId="0" applyNumberFormat="1" applyFont="1" applyFill="1" applyBorder="1" applyAlignment="1">
      <alignment horizontal="center" vertical="center" wrapText="1"/>
    </xf>
    <xf numFmtId="49" fontId="5" fillId="2" borderId="10"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164" fontId="3" fillId="2" borderId="42" xfId="0" applyNumberFormat="1" applyFont="1" applyFill="1" applyBorder="1" applyAlignment="1">
      <alignment horizontal="right" vertical="center" wrapText="1"/>
    </xf>
    <xf numFmtId="2" fontId="9" fillId="2" borderId="40" xfId="0" applyNumberFormat="1"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41" xfId="0" applyFont="1" applyFill="1" applyBorder="1" applyAlignment="1">
      <alignment vertical="center" wrapText="1"/>
    </xf>
    <xf numFmtId="0" fontId="10" fillId="2" borderId="41" xfId="0" applyFont="1" applyFill="1" applyBorder="1" applyAlignment="1">
      <alignment horizontal="center" vertical="center" wrapText="1"/>
    </xf>
    <xf numFmtId="164" fontId="5" fillId="2" borderId="41" xfId="0" applyNumberFormat="1" applyFont="1" applyFill="1" applyBorder="1" applyAlignment="1">
      <alignment horizontal="right" wrapText="1"/>
    </xf>
    <xf numFmtId="164" fontId="3" fillId="2" borderId="42" xfId="0" applyNumberFormat="1" applyFont="1" applyFill="1" applyBorder="1" applyAlignment="1">
      <alignment horizontal="right" wrapText="1"/>
    </xf>
    <xf numFmtId="0" fontId="10" fillId="2" borderId="22" xfId="0" applyFont="1" applyFill="1" applyBorder="1" applyAlignment="1">
      <alignment horizontal="right" wrapText="1"/>
    </xf>
    <xf numFmtId="0" fontId="5" fillId="2" borderId="23" xfId="0" applyFont="1" applyFill="1" applyBorder="1" applyAlignment="1">
      <alignment vertical="center" wrapText="1"/>
    </xf>
    <xf numFmtId="164" fontId="3" fillId="2" borderId="0" xfId="0" applyNumberFormat="1"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6" xfId="0" applyFont="1" applyFill="1" applyBorder="1" applyAlignment="1">
      <alignment wrapText="1"/>
    </xf>
    <xf numFmtId="1" fontId="8" fillId="2" borderId="13"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1" fontId="3" fillId="2" borderId="33" xfId="0" applyNumberFormat="1" applyFont="1" applyFill="1" applyBorder="1" applyAlignment="1">
      <alignment horizontal="center" vertical="center" wrapText="1"/>
    </xf>
    <xf numFmtId="4" fontId="3" fillId="2" borderId="22" xfId="0" applyNumberFormat="1" applyFont="1" applyFill="1" applyBorder="1" applyAlignment="1">
      <alignment horizontal="center" vertical="center" wrapText="1"/>
    </xf>
    <xf numFmtId="164" fontId="3" fillId="2" borderId="37" xfId="0" applyNumberFormat="1" applyFont="1" applyFill="1" applyBorder="1" applyAlignment="1">
      <alignment horizontal="center" vertical="center" wrapText="1"/>
    </xf>
    <xf numFmtId="1" fontId="3" fillId="2" borderId="48" xfId="0" applyNumberFormat="1" applyFont="1" applyFill="1" applyBorder="1" applyAlignment="1">
      <alignment horizontal="right" vertical="center" wrapText="1"/>
    </xf>
    <xf numFmtId="2" fontId="3" fillId="2" borderId="48" xfId="0" applyNumberFormat="1" applyFont="1" applyFill="1" applyBorder="1" applyAlignment="1">
      <alignment vertical="center" wrapText="1"/>
    </xf>
    <xf numFmtId="2" fontId="3" fillId="2" borderId="60" xfId="0" applyNumberFormat="1" applyFont="1" applyFill="1" applyBorder="1" applyAlignment="1">
      <alignment horizontal="left" vertical="center" wrapText="1"/>
    </xf>
    <xf numFmtId="164" fontId="15" fillId="0" borderId="0" xfId="0" applyNumberFormat="1" applyFont="1"/>
    <xf numFmtId="0" fontId="3" fillId="2" borderId="44" xfId="0" applyFont="1" applyFill="1" applyBorder="1" applyAlignment="1">
      <alignment wrapText="1"/>
    </xf>
    <xf numFmtId="0" fontId="5" fillId="2" borderId="50" xfId="0" applyFont="1" applyFill="1" applyBorder="1" applyAlignment="1">
      <alignment horizontal="right" wrapText="1"/>
    </xf>
    <xf numFmtId="0" fontId="5" fillId="2" borderId="31" xfId="0" applyFont="1" applyFill="1" applyBorder="1" applyAlignment="1">
      <alignment vertical="center" wrapText="1"/>
    </xf>
    <xf numFmtId="0" fontId="3" fillId="2" borderId="25" xfId="0" applyFont="1" applyFill="1" applyBorder="1" applyAlignment="1">
      <alignment horizontal="right" wrapText="1"/>
    </xf>
    <xf numFmtId="0" fontId="3" fillId="2" borderId="28" xfId="0" applyFont="1" applyFill="1" applyBorder="1" applyAlignment="1">
      <alignment horizontal="right" wrapText="1"/>
    </xf>
    <xf numFmtId="0" fontId="3" fillId="2" borderId="23" xfId="0" applyFont="1" applyFill="1" applyBorder="1" applyAlignment="1">
      <alignment horizontal="right" wrapText="1"/>
    </xf>
    <xf numFmtId="0" fontId="2" fillId="0" borderId="0" xfId="0" applyFont="1" applyAlignment="1">
      <alignment wrapText="1"/>
    </xf>
    <xf numFmtId="49" fontId="26" fillId="2" borderId="13" xfId="0" applyNumberFormat="1" applyFont="1" applyFill="1" applyBorder="1" applyAlignment="1">
      <alignment horizontal="center" vertical="center" wrapText="1"/>
    </xf>
    <xf numFmtId="49" fontId="5" fillId="2" borderId="36" xfId="0" applyNumberFormat="1" applyFont="1" applyFill="1" applyBorder="1" applyAlignment="1">
      <alignment horizontal="center" vertical="center" wrapText="1"/>
    </xf>
    <xf numFmtId="0" fontId="5" fillId="2" borderId="36" xfId="0" applyFont="1" applyFill="1" applyBorder="1" applyAlignment="1">
      <alignment horizontal="right" wrapText="1"/>
    </xf>
    <xf numFmtId="4" fontId="5" fillId="2" borderId="36" xfId="0" applyNumberFormat="1" applyFont="1" applyFill="1" applyBorder="1" applyAlignment="1">
      <alignment horizontal="right" wrapText="1"/>
    </xf>
    <xf numFmtId="0" fontId="5" fillId="2" borderId="26" xfId="0" applyFont="1" applyFill="1" applyBorder="1" applyAlignment="1">
      <alignment horizontal="center" vertical="center" wrapText="1"/>
    </xf>
    <xf numFmtId="0" fontId="12" fillId="2" borderId="23" xfId="0" applyFont="1" applyFill="1" applyBorder="1" applyAlignment="1">
      <alignment vertical="top" wrapText="1"/>
    </xf>
    <xf numFmtId="0" fontId="12" fillId="2" borderId="24" xfId="0" applyFont="1" applyFill="1" applyBorder="1" applyAlignment="1">
      <alignment vertical="top" wrapText="1"/>
    </xf>
    <xf numFmtId="0" fontId="27" fillId="2" borderId="0" xfId="0" applyFont="1" applyFill="1" applyAlignment="1">
      <alignment wrapText="1"/>
    </xf>
    <xf numFmtId="49" fontId="5" fillId="2" borderId="15" xfId="0" applyNumberFormat="1" applyFont="1" applyFill="1" applyBorder="1" applyAlignment="1">
      <alignment horizontal="center" vertical="center" wrapText="1"/>
    </xf>
    <xf numFmtId="4" fontId="5" fillId="2" borderId="16" xfId="0" applyNumberFormat="1" applyFont="1" applyFill="1" applyBorder="1" applyAlignment="1">
      <alignment horizontal="center" vertical="center" wrapText="1"/>
    </xf>
    <xf numFmtId="4" fontId="5" fillId="2" borderId="16" xfId="0" applyNumberFormat="1" applyFont="1" applyFill="1" applyBorder="1" applyAlignment="1">
      <alignment vertical="center" wrapText="1"/>
    </xf>
    <xf numFmtId="49" fontId="5" fillId="0" borderId="9" xfId="0" applyNumberFormat="1" applyFont="1" applyBorder="1" applyAlignment="1">
      <alignment horizontal="center" vertical="center" wrapText="1"/>
    </xf>
    <xf numFmtId="4" fontId="5" fillId="2" borderId="10" xfId="0" applyNumberFormat="1" applyFont="1" applyFill="1" applyBorder="1" applyAlignment="1">
      <alignment horizontal="center" vertical="center" wrapText="1"/>
    </xf>
    <xf numFmtId="4" fontId="5" fillId="0" borderId="10" xfId="0" applyNumberFormat="1" applyFont="1" applyBorder="1" applyAlignment="1">
      <alignment vertical="top" wrapText="1"/>
    </xf>
    <xf numFmtId="49" fontId="5" fillId="2" borderId="9" xfId="0" applyNumberFormat="1" applyFont="1" applyFill="1" applyBorder="1" applyAlignment="1">
      <alignment horizontal="center" vertical="center" wrapText="1"/>
    </xf>
    <xf numFmtId="49" fontId="5" fillId="0" borderId="12" xfId="0" applyNumberFormat="1" applyFont="1" applyBorder="1" applyAlignment="1">
      <alignment horizontal="center" vertical="center" wrapText="1"/>
    </xf>
    <xf numFmtId="4" fontId="5" fillId="2" borderId="13" xfId="0" applyNumberFormat="1" applyFont="1" applyFill="1" applyBorder="1" applyAlignment="1">
      <alignment vertical="center" wrapText="1"/>
    </xf>
    <xf numFmtId="0" fontId="5" fillId="2" borderId="21" xfId="0" applyFont="1" applyFill="1" applyBorder="1" applyAlignment="1">
      <alignment horizontal="center" vertical="center" wrapText="1"/>
    </xf>
    <xf numFmtId="1" fontId="5" fillId="2" borderId="22" xfId="0" applyNumberFormat="1" applyFont="1" applyFill="1" applyBorder="1" applyAlignment="1">
      <alignment horizontal="center" vertical="center" wrapText="1"/>
    </xf>
    <xf numFmtId="0" fontId="3" fillId="2" borderId="30" xfId="0" applyFont="1" applyFill="1" applyBorder="1" applyAlignment="1">
      <alignment horizontal="right" wrapText="1"/>
    </xf>
    <xf numFmtId="0" fontId="3" fillId="2" borderId="35" xfId="0" applyFont="1" applyFill="1" applyBorder="1" applyAlignment="1">
      <alignment horizontal="right" wrapText="1"/>
    </xf>
    <xf numFmtId="0" fontId="12" fillId="2" borderId="23" xfId="0" applyFont="1" applyFill="1" applyBorder="1" applyAlignment="1">
      <alignment horizontal="center" vertical="center" wrapText="1"/>
    </xf>
    <xf numFmtId="2" fontId="3" fillId="2" borderId="40" xfId="0" applyNumberFormat="1" applyFont="1" applyFill="1" applyBorder="1" applyAlignment="1">
      <alignment horizontal="center" vertical="center" wrapText="1"/>
    </xf>
    <xf numFmtId="0" fontId="3" fillId="2" borderId="41" xfId="0" applyFont="1" applyFill="1" applyBorder="1" applyAlignment="1">
      <alignment horizontal="center" vertical="center" wrapText="1"/>
    </xf>
    <xf numFmtId="0" fontId="12" fillId="2" borderId="41" xfId="0" applyFont="1" applyFill="1" applyBorder="1" applyAlignment="1">
      <alignment horizontal="center" vertical="center" wrapText="1"/>
    </xf>
    <xf numFmtId="2" fontId="3" fillId="2" borderId="25" xfId="0" applyNumberFormat="1" applyFont="1" applyFill="1" applyBorder="1" applyAlignment="1">
      <alignment horizontal="center" vertical="center" wrapText="1"/>
    </xf>
    <xf numFmtId="0" fontId="3" fillId="2" borderId="23" xfId="0" applyFont="1" applyFill="1" applyBorder="1" applyAlignment="1">
      <alignment horizontal="center" vertical="center" wrapText="1"/>
    </xf>
    <xf numFmtId="3" fontId="5" fillId="2" borderId="15" xfId="0" applyNumberFormat="1" applyFont="1" applyFill="1" applyBorder="1" applyAlignment="1">
      <alignment horizontal="center" vertical="center" wrapText="1"/>
    </xf>
    <xf numFmtId="3" fontId="5" fillId="2" borderId="12" xfId="0" applyNumberFormat="1" applyFont="1" applyFill="1" applyBorder="1" applyAlignment="1">
      <alignment horizontal="center" vertical="center" wrapText="1"/>
    </xf>
    <xf numFmtId="0" fontId="27" fillId="2" borderId="23" xfId="0" applyFont="1" applyFill="1" applyBorder="1" applyAlignment="1">
      <alignment wrapText="1"/>
    </xf>
    <xf numFmtId="0" fontId="27" fillId="2" borderId="24" xfId="0" applyFont="1" applyFill="1" applyBorder="1" applyAlignment="1">
      <alignment wrapText="1"/>
    </xf>
    <xf numFmtId="0" fontId="14" fillId="2" borderId="25" xfId="0" applyFont="1" applyFill="1" applyBorder="1" applyAlignment="1">
      <alignment horizontal="right" wrapText="1"/>
    </xf>
    <xf numFmtId="0" fontId="26" fillId="2" borderId="23" xfId="0" applyFont="1" applyFill="1" applyBorder="1" applyAlignment="1">
      <alignment horizontal="right" wrapText="1"/>
    </xf>
    <xf numFmtId="0" fontId="14" fillId="2" borderId="23" xfId="0" applyFont="1" applyFill="1" applyBorder="1" applyAlignment="1">
      <alignment horizontal="right" wrapText="1"/>
    </xf>
    <xf numFmtId="164" fontId="14" fillId="2" borderId="24" xfId="0" applyNumberFormat="1" applyFont="1" applyFill="1" applyBorder="1" applyAlignment="1">
      <alignment horizontal="right" vertical="center" wrapText="1"/>
    </xf>
    <xf numFmtId="164" fontId="3" fillId="2" borderId="33" xfId="0" applyNumberFormat="1" applyFont="1" applyFill="1" applyBorder="1" applyAlignment="1">
      <alignment horizontal="right" vertical="center" wrapText="1"/>
    </xf>
    <xf numFmtId="0" fontId="4" fillId="2" borderId="41" xfId="0" applyFont="1" applyFill="1" applyBorder="1" applyAlignment="1">
      <alignment horizontal="center" vertical="center" wrapText="1"/>
    </xf>
    <xf numFmtId="2" fontId="3" fillId="2" borderId="32" xfId="0" applyNumberFormat="1"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1" fontId="3" fillId="2" borderId="22" xfId="0" applyNumberFormat="1" applyFont="1" applyFill="1" applyBorder="1" applyAlignment="1">
      <alignment horizontal="center" vertical="center" wrapText="1"/>
    </xf>
    <xf numFmtId="1" fontId="3" fillId="2" borderId="36" xfId="0" applyNumberFormat="1" applyFont="1" applyFill="1" applyBorder="1" applyAlignment="1">
      <alignment horizontal="center" vertical="center" wrapText="1"/>
    </xf>
    <xf numFmtId="0" fontId="12" fillId="0" borderId="0" xfId="0" applyFont="1" applyAlignment="1">
      <alignment wrapText="1"/>
    </xf>
    <xf numFmtId="49" fontId="5" fillId="2" borderId="12" xfId="0" applyNumberFormat="1" applyFont="1" applyFill="1" applyBorder="1" applyAlignment="1">
      <alignment horizontal="center" vertical="center" wrapText="1"/>
    </xf>
    <xf numFmtId="0" fontId="3" fillId="2" borderId="23" xfId="0" applyFont="1" applyFill="1" applyBorder="1" applyAlignment="1">
      <alignment horizontal="right" vertical="center" wrapText="1"/>
    </xf>
    <xf numFmtId="49" fontId="5" fillId="2" borderId="22" xfId="0" applyNumberFormat="1" applyFont="1" applyFill="1" applyBorder="1" applyAlignment="1">
      <alignment horizontal="center" vertical="center" wrapText="1"/>
    </xf>
    <xf numFmtId="4" fontId="10" fillId="2" borderId="16" xfId="0" applyNumberFormat="1" applyFont="1" applyFill="1" applyBorder="1" applyAlignment="1">
      <alignment horizontal="right" wrapText="1"/>
    </xf>
    <xf numFmtId="4" fontId="10" fillId="2" borderId="10" xfId="0" applyNumberFormat="1" applyFont="1" applyFill="1" applyBorder="1" applyAlignment="1">
      <alignment horizontal="right" wrapText="1"/>
    </xf>
    <xf numFmtId="4" fontId="5" fillId="2" borderId="13" xfId="0" applyNumberFormat="1" applyFont="1" applyFill="1" applyBorder="1" applyAlignment="1">
      <alignment horizontal="center" vertical="center" wrapText="1"/>
    </xf>
    <xf numFmtId="4" fontId="10" fillId="2" borderId="13" xfId="0" applyNumberFormat="1" applyFont="1" applyFill="1" applyBorder="1" applyAlignment="1">
      <alignment horizontal="right" wrapText="1"/>
    </xf>
    <xf numFmtId="2" fontId="9" fillId="2" borderId="29" xfId="0" applyNumberFormat="1" applyFont="1" applyFill="1" applyBorder="1" applyAlignment="1">
      <alignment horizontal="center" vertical="center" wrapText="1"/>
    </xf>
    <xf numFmtId="0" fontId="9" fillId="2" borderId="36" xfId="0" applyFont="1" applyFill="1" applyBorder="1" applyAlignment="1">
      <alignment horizontal="center" vertical="center" wrapText="1"/>
    </xf>
    <xf numFmtId="0" fontId="3" fillId="2" borderId="36" xfId="0" applyFont="1" applyFill="1" applyBorder="1" applyAlignment="1">
      <alignment vertical="center" wrapText="1"/>
    </xf>
    <xf numFmtId="0" fontId="4" fillId="2" borderId="36" xfId="0" applyFont="1" applyFill="1" applyBorder="1" applyAlignment="1">
      <alignment horizontal="center" vertical="center" wrapText="1"/>
    </xf>
    <xf numFmtId="43" fontId="5" fillId="2" borderId="36" xfId="0" applyNumberFormat="1" applyFont="1" applyFill="1" applyBorder="1" applyAlignment="1">
      <alignment horizontal="right" wrapText="1"/>
    </xf>
    <xf numFmtId="164" fontId="5" fillId="2" borderId="36" xfId="0" applyNumberFormat="1" applyFont="1" applyFill="1" applyBorder="1" applyAlignment="1">
      <alignment horizontal="right" wrapText="1"/>
    </xf>
    <xf numFmtId="2" fontId="9" fillId="2" borderId="25" xfId="0" applyNumberFormat="1" applyFont="1" applyFill="1" applyBorder="1" applyAlignment="1">
      <alignment horizontal="center" vertical="center" wrapText="1"/>
    </xf>
    <xf numFmtId="1" fontId="5" fillId="2" borderId="21" xfId="0" applyNumberFormat="1" applyFont="1" applyFill="1" applyBorder="1" applyAlignment="1">
      <alignment horizontal="center" vertical="center" wrapText="1"/>
    </xf>
    <xf numFmtId="4" fontId="5" fillId="2" borderId="22" xfId="0" applyNumberFormat="1" applyFont="1" applyFill="1" applyBorder="1" applyAlignment="1">
      <alignment wrapText="1"/>
    </xf>
    <xf numFmtId="0" fontId="5" fillId="2" borderId="41" xfId="0" applyFont="1" applyFill="1" applyBorder="1" applyAlignment="1">
      <alignment horizontal="center" vertical="center" wrapText="1"/>
    </xf>
    <xf numFmtId="2" fontId="3" fillId="2" borderId="62" xfId="0" applyNumberFormat="1" applyFont="1" applyFill="1" applyBorder="1" applyAlignment="1">
      <alignment horizontal="left" vertical="center" wrapText="1"/>
    </xf>
    <xf numFmtId="0" fontId="5" fillId="2" borderId="48" xfId="0" applyFont="1" applyFill="1" applyBorder="1" applyAlignment="1">
      <alignment vertical="center" wrapText="1"/>
    </xf>
    <xf numFmtId="0" fontId="0" fillId="2" borderId="0" xfId="0" applyFont="1" applyFill="1" applyAlignment="1">
      <alignment wrapText="1"/>
    </xf>
    <xf numFmtId="49" fontId="10" fillId="2" borderId="16" xfId="0" applyNumberFormat="1" applyFont="1" applyFill="1" applyBorder="1" applyAlignment="1">
      <alignment horizontal="center" vertical="center" wrapText="1"/>
    </xf>
    <xf numFmtId="49" fontId="10" fillId="0" borderId="13" xfId="0" applyNumberFormat="1" applyFont="1" applyBorder="1" applyAlignment="1">
      <alignment horizontal="center" vertical="center" wrapText="1"/>
    </xf>
    <xf numFmtId="0" fontId="5" fillId="0" borderId="13" xfId="0" applyFont="1" applyBorder="1" applyAlignment="1">
      <alignment vertical="center" wrapText="1"/>
    </xf>
    <xf numFmtId="49" fontId="10" fillId="0" borderId="22" xfId="0" applyNumberFormat="1" applyFont="1" applyBorder="1" applyAlignment="1">
      <alignment horizontal="center" vertical="center"/>
    </xf>
    <xf numFmtId="4" fontId="3" fillId="2" borderId="48" xfId="0" applyNumberFormat="1" applyFont="1" applyFill="1" applyBorder="1" applyAlignment="1">
      <alignment horizontal="right" vertical="center" wrapText="1"/>
    </xf>
    <xf numFmtId="4" fontId="3" fillId="2" borderId="48" xfId="0" applyNumberFormat="1" applyFont="1" applyFill="1" applyBorder="1" applyAlignment="1">
      <alignment vertical="center" wrapText="1"/>
    </xf>
    <xf numFmtId="4" fontId="3" fillId="2" borderId="62" xfId="0" applyNumberFormat="1" applyFont="1" applyFill="1" applyBorder="1" applyAlignment="1">
      <alignment horizontal="left" vertical="center" wrapText="1"/>
    </xf>
    <xf numFmtId="0" fontId="10" fillId="2" borderId="12" xfId="0" applyFont="1" applyFill="1" applyBorder="1"/>
    <xf numFmtId="0" fontId="10" fillId="2" borderId="13" xfId="0" applyFont="1" applyFill="1" applyBorder="1"/>
    <xf numFmtId="4" fontId="9" fillId="2" borderId="13" xfId="0" applyNumberFormat="1" applyFont="1" applyFill="1" applyBorder="1" applyAlignment="1">
      <alignment horizontal="right"/>
    </xf>
    <xf numFmtId="4" fontId="9" fillId="2" borderId="60" xfId="0" applyNumberFormat="1" applyFont="1" applyFill="1" applyBorder="1" applyAlignment="1">
      <alignment horizontal="right"/>
    </xf>
    <xf numFmtId="0" fontId="3" fillId="2" borderId="22" xfId="0" applyFont="1" applyFill="1" applyBorder="1" applyAlignment="1">
      <alignment wrapText="1"/>
    </xf>
    <xf numFmtId="0" fontId="10" fillId="0" borderId="16" xfId="0" applyFont="1" applyBorder="1" applyAlignment="1">
      <alignment horizontal="right"/>
    </xf>
    <xf numFmtId="0" fontId="5" fillId="2" borderId="13" xfId="0" applyFont="1" applyFill="1" applyBorder="1" applyAlignment="1">
      <alignment horizontal="right" vertical="center" wrapText="1"/>
    </xf>
    <xf numFmtId="0" fontId="10" fillId="0" borderId="10" xfId="0" applyFont="1" applyBorder="1" applyAlignment="1">
      <alignment horizontal="right"/>
    </xf>
    <xf numFmtId="0" fontId="10" fillId="0" borderId="13" xfId="0" applyFont="1" applyBorder="1" applyAlignment="1">
      <alignment horizontal="right"/>
    </xf>
    <xf numFmtId="2" fontId="3" fillId="2" borderId="30" xfId="0" applyNumberFormat="1" applyFont="1" applyFill="1" applyBorder="1" applyAlignment="1">
      <alignment horizontal="left" vertical="center" wrapText="1"/>
    </xf>
    <xf numFmtId="2" fontId="3" fillId="2" borderId="13" xfId="0" applyNumberFormat="1" applyFont="1" applyFill="1" applyBorder="1" applyAlignment="1">
      <alignment vertical="center" wrapText="1"/>
    </xf>
    <xf numFmtId="4" fontId="3" fillId="2" borderId="13" xfId="0" applyNumberFormat="1" applyFont="1" applyFill="1" applyBorder="1" applyAlignment="1">
      <alignment vertical="center" wrapText="1"/>
    </xf>
    <xf numFmtId="164" fontId="6" fillId="0" borderId="32" xfId="0" applyNumberFormat="1" applyFont="1" applyBorder="1"/>
    <xf numFmtId="164" fontId="6" fillId="0" borderId="8" xfId="0" applyNumberFormat="1" applyFont="1" applyBorder="1"/>
    <xf numFmtId="164" fontId="9" fillId="4" borderId="22" xfId="0" applyNumberFormat="1" applyFont="1" applyFill="1" applyBorder="1"/>
    <xf numFmtId="164" fontId="6" fillId="4" borderId="22" xfId="0" applyNumberFormat="1" applyFont="1" applyFill="1" applyBorder="1"/>
    <xf numFmtId="4" fontId="3" fillId="2" borderId="24" xfId="0" applyNumberFormat="1" applyFont="1" applyFill="1" applyBorder="1" applyAlignment="1">
      <alignment horizontal="right" vertical="center" wrapText="1"/>
    </xf>
    <xf numFmtId="0" fontId="10" fillId="2" borderId="15" xfId="0" applyFont="1" applyFill="1" applyBorder="1" applyAlignment="1">
      <alignment horizontal="center"/>
    </xf>
    <xf numFmtId="0" fontId="10" fillId="2" borderId="16" xfId="0" applyFont="1" applyFill="1" applyBorder="1" applyAlignment="1">
      <alignment horizontal="center"/>
    </xf>
    <xf numFmtId="0" fontId="10" fillId="2" borderId="16" xfId="0" applyFont="1" applyFill="1" applyBorder="1" applyAlignment="1">
      <alignment horizontal="right"/>
    </xf>
    <xf numFmtId="0" fontId="10" fillId="2" borderId="21" xfId="0" applyFont="1" applyFill="1" applyBorder="1"/>
    <xf numFmtId="0" fontId="10" fillId="2" borderId="22" xfId="0" applyFont="1" applyFill="1" applyBorder="1" applyAlignment="1">
      <alignment horizontal="right"/>
    </xf>
    <xf numFmtId="0" fontId="10" fillId="2" borderId="9" xfId="0" applyFont="1" applyFill="1" applyBorder="1" applyAlignment="1">
      <alignment horizontal="center" vertical="center" wrapText="1"/>
    </xf>
    <xf numFmtId="0" fontId="10" fillId="2" borderId="32" xfId="0" applyFont="1" applyFill="1" applyBorder="1" applyAlignment="1">
      <alignment vertical="center" wrapText="1"/>
    </xf>
    <xf numFmtId="164" fontId="3" fillId="2" borderId="62" xfId="0" applyNumberFormat="1" applyFont="1" applyFill="1" applyBorder="1" applyAlignment="1">
      <alignment horizontal="center" vertical="center" wrapText="1"/>
    </xf>
    <xf numFmtId="164" fontId="6" fillId="0" borderId="62" xfId="0" applyNumberFormat="1" applyFont="1" applyBorder="1"/>
    <xf numFmtId="164" fontId="6" fillId="0" borderId="48" xfId="0" applyNumberFormat="1" applyFont="1" applyBorder="1"/>
    <xf numFmtId="164" fontId="6" fillId="0" borderId="63" xfId="0" applyNumberFormat="1" applyFont="1" applyBorder="1"/>
    <xf numFmtId="164" fontId="9" fillId="4" borderId="56" xfId="0" applyNumberFormat="1" applyFont="1" applyFill="1" applyBorder="1"/>
    <xf numFmtId="164" fontId="6" fillId="0" borderId="64" xfId="0" applyNumberFormat="1" applyFont="1" applyBorder="1"/>
    <xf numFmtId="164" fontId="6" fillId="4" borderId="56" xfId="0" applyNumberFormat="1" applyFont="1" applyFill="1" applyBorder="1"/>
    <xf numFmtId="9" fontId="6" fillId="0" borderId="28" xfId="0" applyNumberFormat="1" applyFont="1" applyBorder="1" applyAlignment="1">
      <alignment horizontal="center" vertical="center" wrapText="1"/>
    </xf>
    <xf numFmtId="164" fontId="6" fillId="0" borderId="54" xfId="0" applyNumberFormat="1" applyFont="1" applyBorder="1"/>
    <xf numFmtId="2" fontId="6" fillId="0" borderId="46" xfId="0" applyNumberFormat="1" applyFont="1" applyBorder="1" applyAlignment="1">
      <alignment horizontal="center" vertical="center"/>
    </xf>
    <xf numFmtId="164" fontId="6" fillId="0" borderId="57" xfId="0" applyNumberFormat="1" applyFont="1" applyBorder="1"/>
    <xf numFmtId="164" fontId="6" fillId="0" borderId="58" xfId="0" applyNumberFormat="1" applyFont="1" applyBorder="1"/>
    <xf numFmtId="164" fontId="6" fillId="0" borderId="65" xfId="0" applyNumberFormat="1" applyFont="1" applyBorder="1"/>
    <xf numFmtId="164" fontId="9" fillId="4" borderId="44" xfId="0" applyNumberFormat="1" applyFont="1" applyFill="1" applyBorder="1"/>
    <xf numFmtId="164" fontId="6" fillId="0" borderId="66" xfId="0" applyNumberFormat="1" applyFont="1" applyBorder="1"/>
    <xf numFmtId="164" fontId="6" fillId="4" borderId="44" xfId="0" applyNumberFormat="1" applyFont="1" applyFill="1" applyBorder="1"/>
    <xf numFmtId="164" fontId="6" fillId="0" borderId="61" xfId="0" applyNumberFormat="1" applyFont="1" applyBorder="1"/>
    <xf numFmtId="0" fontId="3" fillId="2" borderId="37" xfId="0" applyFont="1" applyFill="1" applyBorder="1" applyAlignment="1">
      <alignment horizontal="right" vertical="center" wrapText="1"/>
    </xf>
    <xf numFmtId="2" fontId="3" fillId="2" borderId="41" xfId="0" applyNumberFormat="1" applyFont="1" applyFill="1" applyBorder="1" applyAlignment="1">
      <alignment horizontal="left" vertical="center" wrapText="1"/>
    </xf>
    <xf numFmtId="2" fontId="3" fillId="2" borderId="54" xfId="0" applyNumberFormat="1" applyFont="1" applyFill="1" applyBorder="1" applyAlignment="1">
      <alignment horizontal="left" vertical="center" wrapText="1"/>
    </xf>
    <xf numFmtId="2" fontId="3" fillId="2" borderId="30" xfId="0" applyNumberFormat="1" applyFont="1" applyFill="1" applyBorder="1" applyAlignment="1">
      <alignment horizontal="left" vertical="center" wrapText="1"/>
    </xf>
    <xf numFmtId="0" fontId="10" fillId="0" borderId="10" xfId="0" applyFont="1" applyBorder="1" applyAlignment="1">
      <alignment horizontal="center"/>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166" fontId="5" fillId="2" borderId="16" xfId="0" applyNumberFormat="1" applyFont="1" applyFill="1" applyBorder="1" applyAlignment="1">
      <alignment horizontal="right" wrapText="1"/>
    </xf>
    <xf numFmtId="166" fontId="5" fillId="2" borderId="10" xfId="0" applyNumberFormat="1" applyFont="1" applyFill="1" applyBorder="1" applyAlignment="1">
      <alignment horizontal="right" wrapText="1"/>
    </xf>
    <xf numFmtId="167" fontId="5" fillId="2" borderId="16" xfId="0" applyNumberFormat="1" applyFont="1" applyFill="1" applyBorder="1" applyAlignment="1">
      <alignment horizontal="right" wrapText="1"/>
    </xf>
    <xf numFmtId="166" fontId="5" fillId="2" borderId="13" xfId="0" applyNumberFormat="1" applyFont="1" applyFill="1" applyBorder="1" applyAlignment="1">
      <alignment horizontal="right" wrapText="1"/>
    </xf>
    <xf numFmtId="166" fontId="5" fillId="2" borderId="32" xfId="0" applyNumberFormat="1" applyFont="1" applyFill="1" applyBorder="1" applyAlignment="1">
      <alignment horizontal="right" wrapText="1"/>
    </xf>
    <xf numFmtId="166" fontId="5" fillId="0" borderId="10" xfId="0" applyNumberFormat="1" applyFont="1" applyBorder="1" applyAlignment="1">
      <alignment horizontal="right" wrapText="1"/>
    </xf>
    <xf numFmtId="166" fontId="5" fillId="2" borderId="36" xfId="0" applyNumberFormat="1" applyFont="1" applyFill="1" applyBorder="1" applyAlignment="1">
      <alignment horizontal="right" wrapText="1"/>
    </xf>
    <xf numFmtId="166" fontId="5" fillId="2" borderId="22" xfId="0" applyNumberFormat="1" applyFont="1" applyFill="1" applyBorder="1" applyAlignment="1">
      <alignment horizontal="right" wrapText="1"/>
    </xf>
    <xf numFmtId="166" fontId="10" fillId="2" borderId="13" xfId="0" applyNumberFormat="1" applyFont="1" applyFill="1" applyBorder="1" applyAlignment="1">
      <alignment horizontal="right" wrapText="1"/>
    </xf>
    <xf numFmtId="166" fontId="5" fillId="0" borderId="16" xfId="0" applyNumberFormat="1" applyFont="1" applyBorder="1" applyAlignment="1">
      <alignment horizontal="right" wrapText="1"/>
    </xf>
    <xf numFmtId="166" fontId="5" fillId="2" borderId="8" xfId="0" applyNumberFormat="1" applyFont="1" applyFill="1" applyBorder="1" applyAlignment="1">
      <alignment horizontal="right" wrapText="1"/>
    </xf>
    <xf numFmtId="166" fontId="5" fillId="0" borderId="13" xfId="0" applyNumberFormat="1" applyFont="1" applyBorder="1" applyAlignment="1">
      <alignment horizontal="right" wrapText="1"/>
    </xf>
    <xf numFmtId="166" fontId="10" fillId="0" borderId="22" xfId="0" applyNumberFormat="1" applyFont="1" applyBorder="1" applyAlignment="1">
      <alignment horizontal="right"/>
    </xf>
    <xf numFmtId="166" fontId="10" fillId="0" borderId="10" xfId="0" applyNumberFormat="1" applyFont="1" applyBorder="1"/>
    <xf numFmtId="166" fontId="10" fillId="0" borderId="13" xfId="0" applyNumberFormat="1" applyFont="1" applyBorder="1"/>
    <xf numFmtId="166" fontId="10" fillId="0" borderId="16" xfId="0" applyNumberFormat="1" applyFont="1" applyBorder="1" applyAlignment="1">
      <alignment horizontal="right"/>
    </xf>
    <xf numFmtId="167" fontId="5" fillId="2" borderId="10" xfId="0" applyNumberFormat="1" applyFont="1" applyFill="1" applyBorder="1" applyAlignment="1">
      <alignment horizontal="right" wrapText="1"/>
    </xf>
    <xf numFmtId="167" fontId="5" fillId="2" borderId="13" xfId="0" applyNumberFormat="1" applyFont="1" applyFill="1" applyBorder="1" applyAlignment="1">
      <alignment horizontal="right" wrapText="1"/>
    </xf>
    <xf numFmtId="0" fontId="4" fillId="0" borderId="0" xfId="0" applyFont="1"/>
    <xf numFmtId="49" fontId="5" fillId="0" borderId="22" xfId="0" applyNumberFormat="1" applyFont="1" applyBorder="1" applyAlignment="1">
      <alignment horizontal="center" vertical="center" wrapText="1"/>
    </xf>
    <xf numFmtId="168" fontId="5" fillId="2" borderId="22" xfId="0" applyNumberFormat="1" applyFont="1" applyFill="1" applyBorder="1" applyAlignment="1">
      <alignment horizontal="right" wrapText="1"/>
    </xf>
    <xf numFmtId="0" fontId="22" fillId="0" borderId="21" xfId="0" applyFont="1" applyBorder="1" applyAlignment="1">
      <alignment vertical="center"/>
    </xf>
    <xf numFmtId="0" fontId="22" fillId="0" borderId="22" xfId="0" applyFont="1" applyBorder="1" applyAlignment="1">
      <alignment vertical="center"/>
    </xf>
    <xf numFmtId="0" fontId="22" fillId="0" borderId="37" xfId="0" applyFont="1" applyBorder="1" applyAlignment="1">
      <alignment vertical="center"/>
    </xf>
    <xf numFmtId="0" fontId="10" fillId="0" borderId="9" xfId="0" applyFont="1" applyBorder="1" applyAlignment="1">
      <alignment horizontal="center"/>
    </xf>
    <xf numFmtId="0" fontId="10" fillId="0" borderId="10" xfId="0" applyFont="1" applyBorder="1" applyAlignment="1">
      <alignment horizontal="left" wrapText="1"/>
    </xf>
    <xf numFmtId="169" fontId="10" fillId="0" borderId="10" xfId="0" applyNumberFormat="1" applyFont="1" applyBorder="1" applyAlignment="1">
      <alignment horizontal="right"/>
    </xf>
    <xf numFmtId="0" fontId="10" fillId="0" borderId="10" xfId="0" applyFont="1" applyBorder="1" applyAlignment="1">
      <alignment wrapText="1"/>
    </xf>
    <xf numFmtId="0" fontId="10" fillId="0" borderId="10" xfId="0" applyFont="1" applyBorder="1"/>
    <xf numFmtId="0" fontId="10" fillId="0" borderId="32" xfId="0" applyFont="1" applyBorder="1"/>
    <xf numFmtId="0" fontId="10" fillId="0" borderId="32" xfId="0" applyFont="1" applyBorder="1" applyAlignment="1">
      <alignment horizontal="right"/>
    </xf>
    <xf numFmtId="4" fontId="10" fillId="0" borderId="11" xfId="0" applyNumberFormat="1" applyFont="1" applyBorder="1"/>
    <xf numFmtId="0" fontId="22" fillId="0" borderId="56" xfId="0" applyFont="1" applyBorder="1" applyAlignment="1">
      <alignment vertical="center"/>
    </xf>
    <xf numFmtId="0" fontId="22" fillId="0" borderId="50" xfId="0" applyFont="1" applyBorder="1" applyAlignment="1">
      <alignment vertical="center"/>
    </xf>
    <xf numFmtId="0" fontId="9" fillId="0" borderId="44" xfId="0" applyFont="1" applyBorder="1" applyAlignment="1">
      <alignment vertical="center"/>
    </xf>
    <xf numFmtId="0" fontId="10" fillId="0" borderId="22" xfId="0" applyFont="1" applyBorder="1" applyAlignment="1">
      <alignment wrapText="1"/>
    </xf>
    <xf numFmtId="0" fontId="10" fillId="0" borderId="22" xfId="0" applyFont="1" applyBorder="1" applyAlignment="1">
      <alignment horizontal="right"/>
    </xf>
    <xf numFmtId="0" fontId="10" fillId="0" borderId="22" xfId="0" applyNumberFormat="1" applyFont="1" applyBorder="1" applyAlignment="1">
      <alignment horizontal="right"/>
    </xf>
    <xf numFmtId="0" fontId="10" fillId="0" borderId="21" xfId="0" applyFont="1" applyBorder="1" applyAlignment="1">
      <alignment horizontal="center" vertical="center"/>
    </xf>
    <xf numFmtId="0" fontId="10" fillId="0" borderId="22" xfId="0" applyFont="1" applyBorder="1"/>
    <xf numFmtId="0" fontId="10" fillId="2" borderId="4" xfId="0" applyFont="1" applyFill="1" applyBorder="1" applyAlignment="1">
      <alignment horizontal="center" vertical="center"/>
    </xf>
    <xf numFmtId="4" fontId="10" fillId="0" borderId="16" xfId="0" applyNumberFormat="1" applyFont="1" applyBorder="1"/>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164" fontId="3" fillId="2" borderId="6" xfId="0" applyNumberFormat="1" applyFont="1" applyFill="1" applyBorder="1" applyAlignment="1">
      <alignment vertical="center" wrapText="1"/>
    </xf>
    <xf numFmtId="2" fontId="3" fillId="2" borderId="32" xfId="0" applyNumberFormat="1" applyFont="1" applyFill="1" applyBorder="1" applyAlignment="1">
      <alignment vertical="center" wrapText="1"/>
    </xf>
    <xf numFmtId="4" fontId="3" fillId="2" borderId="32" xfId="0" applyNumberFormat="1" applyFont="1" applyFill="1" applyBorder="1" applyAlignment="1">
      <alignment vertical="center" wrapText="1"/>
    </xf>
    <xf numFmtId="0" fontId="10" fillId="0" borderId="16" xfId="0" applyFont="1" applyBorder="1" applyAlignment="1">
      <alignment wrapText="1"/>
    </xf>
    <xf numFmtId="0" fontId="10" fillId="0" borderId="12" xfId="0" applyFont="1" applyBorder="1" applyAlignment="1">
      <alignment horizontal="center"/>
    </xf>
    <xf numFmtId="0" fontId="10" fillId="0" borderId="13" xfId="0" applyFont="1" applyBorder="1" applyAlignment="1">
      <alignment wrapText="1"/>
    </xf>
    <xf numFmtId="0" fontId="10" fillId="0" borderId="13" xfId="0" applyFont="1" applyBorder="1"/>
    <xf numFmtId="0" fontId="10" fillId="2" borderId="0" xfId="0" applyFont="1" applyFill="1"/>
    <xf numFmtId="0" fontId="10" fillId="0" borderId="29" xfId="0" applyFont="1" applyBorder="1" applyAlignment="1">
      <alignment horizontal="center"/>
    </xf>
    <xf numFmtId="0" fontId="10" fillId="0" borderId="36" xfId="0" applyFont="1" applyBorder="1"/>
    <xf numFmtId="0" fontId="10" fillId="0" borderId="36" xfId="0" applyFont="1" applyBorder="1" applyAlignment="1">
      <alignment wrapText="1"/>
    </xf>
    <xf numFmtId="0" fontId="10" fillId="0" borderId="36" xfId="0" applyFont="1" applyBorder="1" applyAlignment="1">
      <alignment horizontal="right"/>
    </xf>
    <xf numFmtId="0" fontId="5" fillId="0" borderId="10" xfId="0" applyFont="1" applyBorder="1" applyAlignment="1">
      <alignment horizontal="left" vertical="top" wrapText="1"/>
    </xf>
    <xf numFmtId="0" fontId="10" fillId="0" borderId="16" xfId="0" applyFont="1" applyBorder="1" applyAlignment="1">
      <alignment horizontal="center"/>
    </xf>
    <xf numFmtId="0" fontId="10" fillId="0" borderId="10" xfId="0" applyFont="1" applyBorder="1" applyAlignment="1">
      <alignment horizontal="center"/>
    </xf>
    <xf numFmtId="0" fontId="10" fillId="0" borderId="13" xfId="0" applyFont="1" applyBorder="1" applyAlignment="1">
      <alignment horizontal="center"/>
    </xf>
    <xf numFmtId="0" fontId="10" fillId="0" borderId="15" xfId="0" applyFont="1" applyBorder="1" applyAlignment="1">
      <alignment horizontal="center"/>
    </xf>
    <xf numFmtId="43" fontId="5" fillId="2" borderId="10" xfId="0" applyNumberFormat="1" applyFont="1" applyFill="1" applyBorder="1" applyAlignment="1">
      <alignment horizontal="right" wrapText="1"/>
    </xf>
    <xf numFmtId="1"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4" fontId="5" fillId="0" borderId="13" xfId="0" applyNumberFormat="1" applyFont="1" applyBorder="1" applyAlignment="1">
      <alignment horizontal="right" wrapText="1"/>
    </xf>
    <xf numFmtId="164" fontId="5" fillId="2" borderId="23" xfId="0" applyNumberFormat="1" applyFont="1" applyFill="1" applyBorder="1" applyAlignment="1">
      <alignment horizontal="right" wrapText="1"/>
    </xf>
    <xf numFmtId="164" fontId="3" fillId="2" borderId="24" xfId="0" applyNumberFormat="1" applyFont="1" applyFill="1" applyBorder="1" applyAlignment="1">
      <alignment horizontal="right" wrapText="1"/>
    </xf>
    <xf numFmtId="0" fontId="10" fillId="0" borderId="16" xfId="0" applyFont="1" applyBorder="1" applyAlignment="1">
      <alignment horizontal="center"/>
    </xf>
    <xf numFmtId="0" fontId="10" fillId="0" borderId="15" xfId="0" applyFont="1" applyBorder="1" applyAlignment="1">
      <alignment horizontal="center"/>
    </xf>
    <xf numFmtId="0" fontId="10" fillId="0" borderId="9" xfId="0" applyFont="1" applyBorder="1" applyAlignment="1">
      <alignment horizontal="center"/>
    </xf>
    <xf numFmtId="170" fontId="5" fillId="2" borderId="10" xfId="0" applyNumberFormat="1" applyFont="1" applyFill="1" applyBorder="1" applyAlignment="1">
      <alignment horizontal="right" wrapText="1"/>
    </xf>
    <xf numFmtId="170" fontId="5" fillId="2" borderId="13" xfId="0" applyNumberFormat="1" applyFont="1" applyFill="1" applyBorder="1" applyAlignment="1">
      <alignment horizontal="right" wrapText="1"/>
    </xf>
    <xf numFmtId="4" fontId="5" fillId="2" borderId="41" xfId="0" applyNumberFormat="1" applyFont="1" applyFill="1" applyBorder="1" applyAlignment="1">
      <alignment horizontal="right" wrapText="1"/>
    </xf>
    <xf numFmtId="4" fontId="5" fillId="2" borderId="23" xfId="0" applyNumberFormat="1" applyFont="1" applyFill="1" applyBorder="1" applyAlignment="1">
      <alignment horizontal="right" wrapText="1"/>
    </xf>
    <xf numFmtId="166" fontId="5" fillId="2" borderId="41" xfId="0" applyNumberFormat="1" applyFont="1" applyFill="1" applyBorder="1" applyAlignment="1">
      <alignment horizontal="right" wrapText="1"/>
    </xf>
    <xf numFmtId="166" fontId="5" fillId="2" borderId="23" xfId="0" applyNumberFormat="1" applyFont="1" applyFill="1" applyBorder="1" applyAlignment="1">
      <alignment horizontal="right" wrapText="1"/>
    </xf>
    <xf numFmtId="166" fontId="5" fillId="2" borderId="17" xfId="0" applyNumberFormat="1" applyFont="1" applyFill="1" applyBorder="1" applyAlignment="1">
      <alignment horizontal="right" wrapText="1"/>
    </xf>
    <xf numFmtId="166" fontId="5" fillId="2" borderId="11" xfId="0" applyNumberFormat="1" applyFont="1" applyFill="1" applyBorder="1" applyAlignment="1">
      <alignment horizontal="right" wrapText="1"/>
    </xf>
    <xf numFmtId="166" fontId="5" fillId="2" borderId="14" xfId="0" applyNumberFormat="1" applyFont="1" applyFill="1" applyBorder="1" applyAlignment="1">
      <alignment horizontal="right" wrapText="1"/>
    </xf>
    <xf numFmtId="4" fontId="3" fillId="2" borderId="42" xfId="0" applyNumberFormat="1" applyFont="1" applyFill="1" applyBorder="1" applyAlignment="1">
      <alignment horizontal="right" wrapText="1"/>
    </xf>
    <xf numFmtId="166" fontId="3" fillId="2" borderId="37" xfId="0" applyNumberFormat="1" applyFont="1" applyFill="1" applyBorder="1" applyAlignment="1">
      <alignment horizontal="right" wrapText="1"/>
    </xf>
    <xf numFmtId="3" fontId="5" fillId="2" borderId="40" xfId="0" applyNumberFormat="1" applyFont="1" applyFill="1" applyBorder="1" applyAlignment="1">
      <alignment horizontal="center" vertical="center" wrapText="1"/>
    </xf>
    <xf numFmtId="43" fontId="5" fillId="2" borderId="16" xfId="0" applyNumberFormat="1" applyFont="1" applyFill="1" applyBorder="1" applyAlignment="1">
      <alignment horizontal="right" wrapText="1"/>
    </xf>
    <xf numFmtId="0" fontId="3" fillId="2" borderId="40" xfId="0" applyFont="1" applyFill="1" applyBorder="1" applyAlignment="1">
      <alignment vertical="center" wrapText="1"/>
    </xf>
    <xf numFmtId="43" fontId="5" fillId="2" borderId="8" xfId="0" applyNumberFormat="1" applyFont="1" applyFill="1" applyBorder="1" applyAlignment="1">
      <alignment horizontal="right" wrapText="1"/>
    </xf>
    <xf numFmtId="43" fontId="5" fillId="2" borderId="17" xfId="0" applyNumberFormat="1" applyFont="1" applyFill="1" applyBorder="1" applyAlignment="1">
      <alignment horizontal="right" wrapText="1"/>
    </xf>
    <xf numFmtId="43" fontId="5" fillId="2" borderId="11" xfId="0" applyNumberFormat="1" applyFont="1" applyFill="1" applyBorder="1" applyAlignment="1">
      <alignment horizontal="right" wrapText="1"/>
    </xf>
    <xf numFmtId="43" fontId="5" fillId="2" borderId="13" xfId="0" applyNumberFormat="1" applyFont="1" applyFill="1" applyBorder="1" applyAlignment="1">
      <alignment horizontal="right" wrapText="1"/>
    </xf>
    <xf numFmtId="43" fontId="5" fillId="2" borderId="14" xfId="0" applyNumberFormat="1" applyFont="1" applyFill="1" applyBorder="1" applyAlignment="1">
      <alignment horizontal="right" wrapText="1"/>
    </xf>
    <xf numFmtId="43" fontId="5" fillId="2" borderId="44" xfId="0" applyNumberFormat="1" applyFont="1" applyFill="1" applyBorder="1" applyAlignment="1">
      <alignment horizontal="right" wrapText="1"/>
    </xf>
    <xf numFmtId="43" fontId="5" fillId="2" borderId="20" xfId="0" applyNumberFormat="1" applyFont="1" applyFill="1" applyBorder="1" applyAlignment="1">
      <alignment horizontal="right" wrapText="1"/>
    </xf>
    <xf numFmtId="3" fontId="5" fillId="2" borderId="21" xfId="0" applyNumberFormat="1" applyFont="1" applyFill="1" applyBorder="1" applyAlignment="1">
      <alignment horizontal="center" vertical="center" wrapText="1"/>
    </xf>
    <xf numFmtId="43" fontId="5" fillId="2" borderId="37" xfId="0" applyNumberFormat="1" applyFont="1" applyFill="1" applyBorder="1" applyAlignment="1">
      <alignment horizontal="right" wrapText="1"/>
    </xf>
    <xf numFmtId="2" fontId="3" fillId="2" borderId="29"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164" fontId="3" fillId="2" borderId="33" xfId="0" applyNumberFormat="1" applyFont="1" applyFill="1" applyBorder="1" applyAlignment="1">
      <alignment horizontal="right" wrapText="1"/>
    </xf>
    <xf numFmtId="4" fontId="3" fillId="2" borderId="33" xfId="0" applyNumberFormat="1" applyFont="1" applyFill="1" applyBorder="1" applyAlignment="1">
      <alignment horizontal="right" wrapText="1"/>
    </xf>
    <xf numFmtId="43" fontId="5" fillId="2" borderId="57" xfId="0" applyNumberFormat="1" applyFont="1" applyFill="1" applyBorder="1" applyAlignment="1">
      <alignment horizontal="right" wrapText="1"/>
    </xf>
    <xf numFmtId="43" fontId="5" fillId="2" borderId="58" xfId="0" applyNumberFormat="1" applyFont="1" applyFill="1" applyBorder="1" applyAlignment="1">
      <alignment horizontal="right" wrapText="1"/>
    </xf>
    <xf numFmtId="43" fontId="5" fillId="2" borderId="59" xfId="0" applyNumberFormat="1" applyFont="1" applyFill="1" applyBorder="1" applyAlignment="1">
      <alignment horizontal="right" wrapText="1"/>
    </xf>
    <xf numFmtId="43" fontId="5" fillId="2" borderId="65" xfId="0" applyNumberFormat="1" applyFont="1" applyFill="1" applyBorder="1" applyAlignment="1">
      <alignment horizontal="right" wrapText="1"/>
    </xf>
    <xf numFmtId="43" fontId="3" fillId="2" borderId="20" xfId="0" applyNumberFormat="1" applyFont="1" applyFill="1" applyBorder="1" applyAlignment="1">
      <alignment horizontal="right" vertical="center" wrapText="1"/>
    </xf>
    <xf numFmtId="43" fontId="3" fillId="2" borderId="44" xfId="0" applyNumberFormat="1" applyFont="1" applyFill="1" applyBorder="1" applyAlignment="1">
      <alignment horizontal="right" vertical="center" wrapText="1"/>
    </xf>
    <xf numFmtId="2" fontId="3" fillId="2" borderId="63" xfId="0" applyNumberFormat="1" applyFont="1" applyFill="1" applyBorder="1" applyAlignment="1">
      <alignment horizontal="left" vertical="center" wrapText="1"/>
    </xf>
    <xf numFmtId="43" fontId="3" fillId="2" borderId="57" xfId="0" applyNumberFormat="1" applyFont="1" applyFill="1" applyBorder="1" applyAlignment="1">
      <alignment horizontal="right" vertical="center" wrapText="1"/>
    </xf>
    <xf numFmtId="43" fontId="3" fillId="2" borderId="58" xfId="0" applyNumberFormat="1" applyFont="1" applyFill="1" applyBorder="1" applyAlignment="1">
      <alignment horizontal="right" vertical="center" wrapText="1"/>
    </xf>
    <xf numFmtId="43" fontId="3" fillId="2" borderId="65" xfId="0" applyNumberFormat="1" applyFont="1" applyFill="1" applyBorder="1" applyAlignment="1">
      <alignment horizontal="right" vertical="center" wrapText="1"/>
    </xf>
    <xf numFmtId="43" fontId="5" fillId="2" borderId="45" xfId="0" applyNumberFormat="1" applyFont="1" applyFill="1" applyBorder="1" applyAlignment="1">
      <alignment horizontal="right" wrapText="1"/>
    </xf>
    <xf numFmtId="166" fontId="5" fillId="2" borderId="37" xfId="0" applyNumberFormat="1" applyFont="1" applyFill="1" applyBorder="1" applyAlignment="1">
      <alignment horizontal="right" wrapText="1"/>
    </xf>
    <xf numFmtId="43" fontId="3" fillId="2" borderId="42" xfId="0" applyNumberFormat="1" applyFont="1" applyFill="1" applyBorder="1" applyAlignment="1">
      <alignment horizontal="right" vertical="center" wrapText="1"/>
    </xf>
    <xf numFmtId="1" fontId="8" fillId="2" borderId="41" xfId="0" applyNumberFormat="1" applyFont="1" applyFill="1" applyBorder="1" applyAlignment="1">
      <alignment horizontal="center" vertical="center" wrapText="1"/>
    </xf>
    <xf numFmtId="166" fontId="9" fillId="2" borderId="23" xfId="0" applyNumberFormat="1" applyFont="1" applyFill="1" applyBorder="1" applyAlignment="1">
      <alignment horizontal="right" wrapText="1"/>
    </xf>
    <xf numFmtId="1" fontId="8" fillId="2" borderId="19" xfId="0" applyNumberFormat="1" applyFont="1" applyFill="1" applyBorder="1" applyAlignment="1">
      <alignment horizontal="center" vertical="center" wrapText="1"/>
    </xf>
    <xf numFmtId="0" fontId="22" fillId="0" borderId="39" xfId="0" applyFont="1" applyBorder="1" applyAlignment="1">
      <alignment vertical="center"/>
    </xf>
    <xf numFmtId="0" fontId="22" fillId="0" borderId="0" xfId="0" applyFont="1" applyBorder="1" applyAlignment="1">
      <alignment vertical="center"/>
    </xf>
    <xf numFmtId="0" fontId="22" fillId="0" borderId="46" xfId="0" applyFont="1" applyBorder="1" applyAlignment="1">
      <alignment vertical="center"/>
    </xf>
    <xf numFmtId="0" fontId="22" fillId="0" borderId="27" xfId="0" applyFont="1" applyBorder="1" applyAlignment="1">
      <alignment vertical="center"/>
    </xf>
    <xf numFmtId="0" fontId="10" fillId="0" borderId="16" xfId="0" applyFont="1" applyBorder="1" applyAlignment="1">
      <alignment horizontal="left" wrapText="1"/>
    </xf>
    <xf numFmtId="169" fontId="10" fillId="0" borderId="16" xfId="0" applyNumberFormat="1" applyFont="1" applyBorder="1" applyAlignment="1">
      <alignment horizontal="right"/>
    </xf>
    <xf numFmtId="169" fontId="10" fillId="0" borderId="13" xfId="0" applyNumberFormat="1" applyFont="1" applyBorder="1" applyAlignment="1">
      <alignment horizontal="right"/>
    </xf>
    <xf numFmtId="43" fontId="3" fillId="2" borderId="11" xfId="0" applyNumberFormat="1" applyFont="1" applyFill="1" applyBorder="1" applyAlignment="1">
      <alignment horizontal="right" wrapText="1"/>
    </xf>
    <xf numFmtId="49" fontId="5" fillId="2" borderId="13" xfId="1" applyNumberFormat="1" applyFont="1" applyFill="1" applyBorder="1" applyAlignment="1">
      <alignment horizontal="center" vertical="center" wrapText="1"/>
    </xf>
    <xf numFmtId="43" fontId="3" fillId="0" borderId="20" xfId="0" applyNumberFormat="1" applyFont="1" applyFill="1" applyBorder="1" applyAlignment="1">
      <alignment horizontal="right" vertical="center" wrapText="1"/>
    </xf>
    <xf numFmtId="43" fontId="10" fillId="0" borderId="11" xfId="0" applyNumberFormat="1" applyFont="1" applyBorder="1" applyAlignment="1">
      <alignment horizontal="right"/>
    </xf>
    <xf numFmtId="43" fontId="10" fillId="0" borderId="17" xfId="0" applyNumberFormat="1" applyFont="1" applyBorder="1" applyAlignment="1">
      <alignment horizontal="right"/>
    </xf>
    <xf numFmtId="43" fontId="10" fillId="0" borderId="14" xfId="0" applyNumberFormat="1" applyFont="1" applyBorder="1" applyAlignment="1">
      <alignment horizontal="right"/>
    </xf>
    <xf numFmtId="43" fontId="3" fillId="0" borderId="57" xfId="0" applyNumberFormat="1" applyFont="1" applyFill="1" applyBorder="1" applyAlignment="1">
      <alignment horizontal="right" vertical="center" wrapText="1"/>
    </xf>
    <xf numFmtId="43" fontId="3" fillId="0" borderId="58" xfId="0" applyNumberFormat="1" applyFont="1" applyFill="1" applyBorder="1" applyAlignment="1">
      <alignment horizontal="right" vertical="center" wrapText="1"/>
    </xf>
    <xf numFmtId="43" fontId="3" fillId="0" borderId="65" xfId="0" applyNumberFormat="1" applyFont="1" applyFill="1" applyBorder="1" applyAlignment="1">
      <alignment horizontal="right" vertical="center" wrapText="1"/>
    </xf>
    <xf numFmtId="43" fontId="3" fillId="0" borderId="44" xfId="0" applyNumberFormat="1" applyFont="1" applyFill="1" applyBorder="1" applyAlignment="1">
      <alignment horizontal="right" vertical="center" wrapText="1"/>
    </xf>
    <xf numFmtId="43" fontId="10" fillId="0" borderId="45" xfId="0" applyNumberFormat="1" applyFont="1" applyBorder="1" applyAlignment="1">
      <alignment horizontal="right"/>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0" borderId="13" xfId="0" applyFont="1" applyBorder="1" applyAlignment="1">
      <alignment horizontal="center" wrapText="1"/>
    </xf>
    <xf numFmtId="0" fontId="5" fillId="0" borderId="13" xfId="0" applyFont="1" applyBorder="1" applyAlignment="1">
      <alignment horizontal="left" wrapText="1"/>
    </xf>
    <xf numFmtId="4" fontId="3" fillId="2" borderId="63" xfId="0" applyNumberFormat="1" applyFont="1" applyFill="1" applyBorder="1" applyAlignment="1">
      <alignment vertical="center" wrapText="1"/>
    </xf>
    <xf numFmtId="4" fontId="3" fillId="2" borderId="60" xfId="0" applyNumberFormat="1" applyFont="1" applyFill="1" applyBorder="1" applyAlignment="1">
      <alignment vertical="center" wrapText="1"/>
    </xf>
    <xf numFmtId="166" fontId="5" fillId="3" borderId="42" xfId="0" applyNumberFormat="1" applyFont="1" applyFill="1" applyBorder="1" applyAlignment="1">
      <alignment horizontal="right" wrapText="1"/>
    </xf>
    <xf numFmtId="166" fontId="5" fillId="3" borderId="37" xfId="0" applyNumberFormat="1" applyFont="1" applyFill="1" applyBorder="1" applyAlignment="1">
      <alignment horizontal="right" wrapText="1"/>
    </xf>
    <xf numFmtId="43" fontId="3" fillId="4" borderId="44" xfId="0" applyNumberFormat="1" applyFont="1" applyFill="1" applyBorder="1"/>
    <xf numFmtId="2" fontId="3" fillId="2" borderId="28" xfId="0" applyNumberFormat="1" applyFont="1" applyFill="1" applyBorder="1" applyAlignment="1">
      <alignment horizontal="left" vertical="top" wrapText="1"/>
    </xf>
    <xf numFmtId="2" fontId="3" fillId="2" borderId="30" xfId="0" applyNumberFormat="1" applyFont="1" applyFill="1" applyBorder="1" applyAlignment="1">
      <alignment horizontal="left" vertical="top" wrapText="1"/>
    </xf>
    <xf numFmtId="2" fontId="3" fillId="2" borderId="26" xfId="0" applyNumberFormat="1" applyFont="1" applyFill="1" applyBorder="1" applyAlignment="1">
      <alignment horizontal="left" vertical="top" wrapText="1"/>
    </xf>
    <xf numFmtId="2" fontId="3" fillId="2" borderId="18" xfId="0" applyNumberFormat="1" applyFont="1" applyFill="1" applyBorder="1" applyAlignment="1">
      <alignment horizontal="left" vertical="top" wrapText="1"/>
    </xf>
    <xf numFmtId="2" fontId="3" fillId="2" borderId="19" xfId="0" applyNumberFormat="1" applyFont="1" applyFill="1" applyBorder="1" applyAlignment="1">
      <alignment horizontal="left" vertical="top"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right" wrapText="1"/>
    </xf>
    <xf numFmtId="0" fontId="3" fillId="2" borderId="19" xfId="0" applyFont="1" applyFill="1" applyBorder="1" applyAlignment="1">
      <alignment horizontal="right" wrapText="1"/>
    </xf>
    <xf numFmtId="0" fontId="3" fillId="2" borderId="38" xfId="0" applyFont="1" applyFill="1" applyBorder="1" applyAlignment="1">
      <alignment horizontal="right" wrapText="1"/>
    </xf>
    <xf numFmtId="0" fontId="3" fillId="2" borderId="39"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47" xfId="0" applyFont="1" applyFill="1" applyBorder="1" applyAlignment="1">
      <alignment horizontal="right" vertical="center" wrapText="1"/>
    </xf>
    <xf numFmtId="2" fontId="3" fillId="2" borderId="18" xfId="0" applyNumberFormat="1" applyFont="1" applyFill="1" applyBorder="1" applyAlignment="1">
      <alignment horizontal="right" wrapText="1"/>
    </xf>
    <xf numFmtId="2" fontId="3" fillId="2" borderId="19" xfId="0" applyNumberFormat="1" applyFont="1" applyFill="1" applyBorder="1" applyAlignment="1">
      <alignment horizontal="right" wrapText="1"/>
    </xf>
    <xf numFmtId="2" fontId="3" fillId="2" borderId="43" xfId="0" applyNumberFormat="1" applyFont="1" applyFill="1" applyBorder="1" applyAlignment="1">
      <alignment horizontal="right" wrapText="1"/>
    </xf>
    <xf numFmtId="0" fontId="3" fillId="2" borderId="0" xfId="0" applyFont="1" applyFill="1" applyBorder="1" applyAlignment="1">
      <alignment horizontal="righ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51" xfId="0" applyFont="1" applyBorder="1" applyAlignment="1">
      <alignment horizontal="lef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3" fillId="2" borderId="41" xfId="0" applyFont="1" applyFill="1" applyBorder="1" applyAlignment="1">
      <alignment horizontal="right" vertical="center" wrapText="1"/>
    </xf>
    <xf numFmtId="0" fontId="3" fillId="2" borderId="42" xfId="0" applyFont="1" applyFill="1" applyBorder="1" applyAlignment="1">
      <alignment horizontal="right"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164" fontId="3" fillId="2" borderId="3" xfId="0" applyNumberFormat="1" applyFont="1" applyFill="1" applyBorder="1" applyAlignment="1">
      <alignment horizontal="left" vertical="top" wrapText="1"/>
    </xf>
    <xf numFmtId="164" fontId="3" fillId="2" borderId="6" xfId="0" applyNumberFormat="1" applyFont="1" applyFill="1" applyBorder="1" applyAlignment="1">
      <alignment horizontal="center" vertical="center" wrapText="1"/>
    </xf>
    <xf numFmtId="0" fontId="22" fillId="2" borderId="4" xfId="0" applyFont="1" applyFill="1" applyBorder="1" applyAlignment="1">
      <alignment horizontal="center" vertical="top" wrapText="1"/>
    </xf>
    <xf numFmtId="0" fontId="22" fillId="2" borderId="5" xfId="0" applyFont="1" applyFill="1" applyBorder="1" applyAlignment="1">
      <alignment horizontal="center" vertical="top" wrapText="1"/>
    </xf>
    <xf numFmtId="0" fontId="22" fillId="2" borderId="6" xfId="0" applyFont="1" applyFill="1" applyBorder="1" applyAlignment="1">
      <alignment horizontal="center" vertical="top"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1" fontId="3" fillId="2" borderId="22" xfId="0" applyNumberFormat="1" applyFont="1" applyFill="1" applyBorder="1" applyAlignment="1">
      <alignment horizontal="left" vertical="center" wrapText="1"/>
    </xf>
    <xf numFmtId="1" fontId="3" fillId="2" borderId="56" xfId="0" applyNumberFormat="1"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164" fontId="9" fillId="2" borderId="3" xfId="0" applyNumberFormat="1" applyFont="1" applyFill="1" applyBorder="1" applyAlignment="1">
      <alignment horizontal="left"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2" fontId="3" fillId="2" borderId="18" xfId="0" applyNumberFormat="1" applyFont="1" applyFill="1" applyBorder="1" applyAlignment="1">
      <alignment horizontal="left" vertical="center" wrapText="1"/>
    </xf>
    <xf numFmtId="2" fontId="3" fillId="2" borderId="19" xfId="0" applyNumberFormat="1"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2" fontId="3" fillId="2" borderId="41" xfId="0" applyNumberFormat="1" applyFont="1" applyFill="1" applyBorder="1" applyAlignment="1">
      <alignment horizontal="left" vertical="center" wrapText="1"/>
    </xf>
    <xf numFmtId="2" fontId="3" fillId="2" borderId="54" xfId="0" applyNumberFormat="1" applyFont="1" applyFill="1" applyBorder="1" applyAlignment="1">
      <alignment horizontal="left" vertical="center" wrapText="1"/>
    </xf>
    <xf numFmtId="0" fontId="10" fillId="0" borderId="10" xfId="0" applyFont="1" applyBorder="1" applyAlignment="1">
      <alignment horizontal="center"/>
    </xf>
    <xf numFmtId="0" fontId="10" fillId="0" borderId="13" xfId="0" applyFont="1" applyBorder="1" applyAlignment="1">
      <alignment horizontal="center"/>
    </xf>
    <xf numFmtId="0" fontId="9" fillId="0" borderId="18" xfId="0" applyFont="1" applyBorder="1" applyAlignment="1">
      <alignment horizontal="right"/>
    </xf>
    <xf numFmtId="0" fontId="9" fillId="0" borderId="19" xfId="0" applyFont="1" applyBorder="1" applyAlignment="1">
      <alignment horizontal="right"/>
    </xf>
    <xf numFmtId="0" fontId="9" fillId="0" borderId="43" xfId="0" applyFont="1" applyBorder="1" applyAlignment="1">
      <alignment horizontal="right"/>
    </xf>
    <xf numFmtId="0" fontId="9" fillId="0" borderId="4"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22" fillId="0" borderId="39" xfId="0" applyFont="1" applyBorder="1" applyAlignment="1">
      <alignment horizontal="right"/>
    </xf>
    <xf numFmtId="0" fontId="22" fillId="0" borderId="0" xfId="0" applyFont="1" applyBorder="1" applyAlignment="1">
      <alignment horizontal="right"/>
    </xf>
    <xf numFmtId="0" fontId="22" fillId="0" borderId="47" xfId="0" applyFont="1" applyBorder="1" applyAlignment="1">
      <alignment horizontal="right"/>
    </xf>
    <xf numFmtId="2" fontId="3" fillId="2" borderId="56"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22" fillId="0" borderId="4" xfId="0" applyFont="1" applyBorder="1" applyAlignment="1">
      <alignment horizontal="right"/>
    </xf>
    <xf numFmtId="0" fontId="22" fillId="0" borderId="5" xfId="0" applyFont="1" applyBorder="1" applyAlignment="1">
      <alignment horizontal="right"/>
    </xf>
    <xf numFmtId="0" fontId="22" fillId="0" borderId="50" xfId="0" applyFont="1" applyBorder="1" applyAlignment="1">
      <alignment horizontal="right"/>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1" fontId="8" fillId="2" borderId="16"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3" xfId="0" applyNumberFormat="1" applyFont="1" applyFill="1" applyBorder="1" applyAlignment="1">
      <alignment horizontal="center" vertical="center" wrapText="1"/>
    </xf>
    <xf numFmtId="0" fontId="3" fillId="2" borderId="56" xfId="0" applyFont="1" applyFill="1" applyBorder="1" applyAlignment="1">
      <alignment horizontal="right" wrapText="1"/>
    </xf>
    <xf numFmtId="0" fontId="3" fillId="2" borderId="54" xfId="0" applyFont="1" applyFill="1" applyBorder="1" applyAlignment="1">
      <alignment horizontal="right" wrapText="1"/>
    </xf>
    <xf numFmtId="0" fontId="3" fillId="2" borderId="18" xfId="0" applyFont="1" applyFill="1" applyBorder="1" applyAlignment="1">
      <alignment horizontal="right" vertical="center" wrapText="1"/>
    </xf>
    <xf numFmtId="0" fontId="3" fillId="2" borderId="19" xfId="0" applyFont="1" applyFill="1" applyBorder="1" applyAlignment="1">
      <alignment horizontal="right" vertical="center" wrapText="1"/>
    </xf>
    <xf numFmtId="0" fontId="3" fillId="2" borderId="43"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9" fillId="2" borderId="13" xfId="0" applyFont="1" applyFill="1" applyBorder="1" applyAlignment="1">
      <alignment horizontal="left"/>
    </xf>
    <xf numFmtId="2" fontId="3" fillId="2" borderId="56" xfId="0" applyNumberFormat="1" applyFont="1" applyFill="1" applyBorder="1" applyAlignment="1">
      <alignment horizontal="right" vertical="center" wrapText="1"/>
    </xf>
    <xf numFmtId="2" fontId="3" fillId="2" borderId="5" xfId="0" applyNumberFormat="1" applyFont="1" applyFill="1" applyBorder="1" applyAlignment="1">
      <alignment horizontal="right" vertical="center" wrapText="1"/>
    </xf>
    <xf numFmtId="0" fontId="9" fillId="2" borderId="39" xfId="0" applyFont="1" applyFill="1" applyBorder="1" applyAlignment="1">
      <alignment horizontal="right"/>
    </xf>
    <xf numFmtId="0" fontId="9" fillId="2" borderId="0" xfId="0" applyFont="1" applyFill="1" applyBorder="1" applyAlignment="1">
      <alignment horizontal="right"/>
    </xf>
    <xf numFmtId="0" fontId="9" fillId="2" borderId="47" xfId="0" applyFont="1" applyFill="1" applyBorder="1" applyAlignment="1">
      <alignment horizontal="right"/>
    </xf>
    <xf numFmtId="0" fontId="9" fillId="2" borderId="4" xfId="0" applyFont="1" applyFill="1" applyBorder="1" applyAlignment="1">
      <alignment horizontal="right"/>
    </xf>
    <xf numFmtId="0" fontId="9" fillId="2" borderId="5" xfId="0" applyFont="1" applyFill="1" applyBorder="1" applyAlignment="1">
      <alignment horizontal="right"/>
    </xf>
    <xf numFmtId="2" fontId="3" fillId="2" borderId="4" xfId="0" applyNumberFormat="1" applyFont="1" applyFill="1" applyBorder="1" applyAlignment="1">
      <alignment horizontal="right" wrapText="1"/>
    </xf>
    <xf numFmtId="2" fontId="3" fillId="2" borderId="5" xfId="0" applyNumberFormat="1" applyFont="1" applyFill="1" applyBorder="1" applyAlignment="1">
      <alignment horizontal="right" wrapText="1"/>
    </xf>
    <xf numFmtId="2" fontId="3" fillId="2" borderId="50" xfId="0" applyNumberFormat="1" applyFont="1" applyFill="1" applyBorder="1" applyAlignment="1">
      <alignment horizontal="right" wrapText="1"/>
    </xf>
    <xf numFmtId="2" fontId="3" fillId="2" borderId="28" xfId="0" applyNumberFormat="1" applyFont="1" applyFill="1" applyBorder="1" applyAlignment="1">
      <alignment horizontal="left" vertical="center" wrapText="1"/>
    </xf>
    <xf numFmtId="2" fontId="3" fillId="2" borderId="30" xfId="0" applyNumberFormat="1" applyFont="1" applyFill="1" applyBorder="1" applyAlignment="1">
      <alignment horizontal="left" vertical="center" wrapText="1"/>
    </xf>
    <xf numFmtId="2" fontId="3" fillId="2" borderId="26" xfId="0" applyNumberFormat="1" applyFont="1" applyFill="1" applyBorder="1" applyAlignment="1">
      <alignment horizontal="left" vertical="center" wrapText="1"/>
    </xf>
    <xf numFmtId="0" fontId="9" fillId="2" borderId="10" xfId="0" applyFont="1" applyFill="1" applyBorder="1" applyAlignment="1">
      <alignment horizontal="left"/>
    </xf>
    <xf numFmtId="0" fontId="9" fillId="0" borderId="18" xfId="0" applyFont="1" applyBorder="1" applyAlignment="1">
      <alignment horizontal="right" indent="1"/>
    </xf>
    <xf numFmtId="0" fontId="9" fillId="0" borderId="19" xfId="0" applyFont="1" applyBorder="1" applyAlignment="1">
      <alignment horizontal="right" indent="1"/>
    </xf>
    <xf numFmtId="0" fontId="9" fillId="0" borderId="38" xfId="0" applyFont="1" applyBorder="1" applyAlignment="1">
      <alignment horizontal="right" indent="1"/>
    </xf>
    <xf numFmtId="0" fontId="10" fillId="0" borderId="15" xfId="0" applyFont="1" applyBorder="1" applyAlignment="1">
      <alignment horizontal="center" vertical="center"/>
    </xf>
    <xf numFmtId="0" fontId="10" fillId="0" borderId="16" xfId="0" applyFont="1" applyBorder="1" applyAlignment="1">
      <alignment horizontal="center"/>
    </xf>
    <xf numFmtId="0" fontId="9" fillId="0" borderId="53" xfId="0" applyFont="1" applyBorder="1" applyAlignment="1">
      <alignment horizontal="right"/>
    </xf>
    <xf numFmtId="0" fontId="9" fillId="0" borderId="52" xfId="0" applyFont="1" applyBorder="1" applyAlignment="1">
      <alignment horizontal="right"/>
    </xf>
    <xf numFmtId="0" fontId="3" fillId="2" borderId="55" xfId="0" applyFont="1" applyFill="1" applyBorder="1" applyAlignment="1">
      <alignment horizontal="right" vertical="center" wrapText="1"/>
    </xf>
    <xf numFmtId="0" fontId="9" fillId="0" borderId="50" xfId="0" applyFont="1" applyBorder="1" applyAlignment="1">
      <alignment horizontal="right"/>
    </xf>
    <xf numFmtId="0" fontId="9" fillId="0" borderId="39" xfId="0" applyFont="1" applyBorder="1" applyAlignment="1">
      <alignment horizontal="right"/>
    </xf>
    <xf numFmtId="0" fontId="9" fillId="0" borderId="0" xfId="0" applyFont="1" applyBorder="1" applyAlignment="1">
      <alignment horizontal="right"/>
    </xf>
    <xf numFmtId="0" fontId="9" fillId="0" borderId="47" xfId="0" applyFont="1" applyBorder="1" applyAlignment="1">
      <alignment horizontal="right"/>
    </xf>
    <xf numFmtId="2" fontId="3" fillId="2" borderId="38" xfId="0" applyNumberFormat="1" applyFont="1" applyFill="1" applyBorder="1" applyAlignment="1">
      <alignment horizontal="right" wrapText="1"/>
    </xf>
    <xf numFmtId="0" fontId="3" fillId="2" borderId="38" xfId="0" applyFont="1" applyFill="1" applyBorder="1" applyAlignment="1">
      <alignment horizontal="right" vertical="center" wrapText="1"/>
    </xf>
    <xf numFmtId="0" fontId="10" fillId="0" borderId="15" xfId="0" applyFont="1" applyBorder="1" applyAlignment="1">
      <alignment horizontal="center"/>
    </xf>
    <xf numFmtId="0" fontId="10" fillId="0" borderId="9" xfId="0" applyFont="1" applyBorder="1" applyAlignment="1">
      <alignment horizontal="center"/>
    </xf>
    <xf numFmtId="0" fontId="9" fillId="2" borderId="50" xfId="0" applyFont="1" applyFill="1" applyBorder="1" applyAlignment="1">
      <alignment horizontal="right"/>
    </xf>
    <xf numFmtId="0" fontId="10" fillId="0" borderId="31" xfId="0" applyFont="1" applyBorder="1" applyAlignment="1">
      <alignment horizontal="center"/>
    </xf>
    <xf numFmtId="0" fontId="10" fillId="0" borderId="29" xfId="0" applyFont="1" applyBorder="1" applyAlignment="1">
      <alignment horizontal="center"/>
    </xf>
    <xf numFmtId="0" fontId="10" fillId="0" borderId="32" xfId="0" applyFont="1" applyBorder="1" applyAlignment="1">
      <alignment horizontal="center"/>
    </xf>
    <xf numFmtId="0" fontId="10" fillId="0" borderId="36" xfId="0" applyFont="1" applyBorder="1" applyAlignment="1">
      <alignment horizontal="center"/>
    </xf>
    <xf numFmtId="2" fontId="3" fillId="2" borderId="28" xfId="0" applyNumberFormat="1" applyFont="1" applyFill="1" applyBorder="1" applyAlignment="1">
      <alignment horizontal="center" vertical="center" wrapText="1"/>
    </xf>
    <xf numFmtId="2" fontId="3" fillId="2" borderId="30" xfId="0" applyNumberFormat="1" applyFont="1" applyFill="1" applyBorder="1" applyAlignment="1">
      <alignment horizontal="center" vertical="center" wrapText="1"/>
    </xf>
    <xf numFmtId="2" fontId="3" fillId="2" borderId="26" xfId="0" applyNumberFormat="1"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8" xfId="0" applyFont="1" applyFill="1" applyBorder="1" applyAlignment="1">
      <alignment horizontal="center" vertical="center" wrapText="1"/>
    </xf>
    <xf numFmtId="2" fontId="9" fillId="2" borderId="28" xfId="0" applyNumberFormat="1" applyFont="1" applyFill="1" applyBorder="1" applyAlignment="1">
      <alignment horizontal="left" vertical="top" wrapText="1"/>
    </xf>
    <xf numFmtId="2" fontId="9" fillId="2" borderId="30" xfId="0" applyNumberFormat="1" applyFont="1" applyFill="1" applyBorder="1" applyAlignment="1">
      <alignment horizontal="left" vertical="top" wrapText="1"/>
    </xf>
    <xf numFmtId="2" fontId="9" fillId="2" borderId="26" xfId="0" applyNumberFormat="1" applyFont="1" applyFill="1" applyBorder="1" applyAlignment="1">
      <alignment horizontal="left" vertical="top" wrapText="1"/>
    </xf>
    <xf numFmtId="2" fontId="3" fillId="2" borderId="54" xfId="0" applyNumberFormat="1" applyFont="1" applyFill="1" applyBorder="1" applyAlignment="1">
      <alignment horizontal="left" vertical="top"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9" fillId="0" borderId="40" xfId="0" applyFont="1" applyBorder="1" applyAlignment="1">
      <alignment horizontal="right"/>
    </xf>
    <xf numFmtId="0" fontId="19" fillId="0" borderId="41" xfId="0" applyFont="1" applyBorder="1" applyAlignment="1">
      <alignment horizontal="right"/>
    </xf>
    <xf numFmtId="0" fontId="19" fillId="0" borderId="54" xfId="0" applyFont="1" applyBorder="1" applyAlignment="1">
      <alignment horizontal="right"/>
    </xf>
    <xf numFmtId="0" fontId="6" fillId="0" borderId="31" xfId="0" applyFont="1" applyBorder="1" applyAlignment="1">
      <alignment horizontal="left" wrapText="1"/>
    </xf>
    <xf numFmtId="0" fontId="6" fillId="0" borderId="32" xfId="0" applyFont="1" applyBorder="1" applyAlignment="1">
      <alignment horizontal="left" wrapText="1"/>
    </xf>
    <xf numFmtId="0" fontId="6" fillId="4" borderId="21" xfId="0" applyFont="1" applyFill="1" applyBorder="1" applyAlignment="1">
      <alignment horizontal="left" vertical="center"/>
    </xf>
    <xf numFmtId="0" fontId="9" fillId="4" borderId="22" xfId="0" applyFont="1" applyFill="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7" xfId="0" applyFont="1" applyBorder="1" applyAlignment="1">
      <alignment horizontal="center" vertical="center" wrapText="1"/>
    </xf>
    <xf numFmtId="2" fontId="3" fillId="4" borderId="29" xfId="0" applyNumberFormat="1" applyFont="1" applyFill="1" applyBorder="1" applyAlignment="1">
      <alignment horizontal="center" vertical="center"/>
    </xf>
    <xf numFmtId="2" fontId="3" fillId="4" borderId="36" xfId="0" applyNumberFormat="1" applyFont="1" applyFill="1" applyBorder="1" applyAlignment="1">
      <alignment horizontal="center" vertical="center"/>
    </xf>
    <xf numFmtId="2" fontId="3" fillId="4" borderId="33" xfId="0" applyNumberFormat="1" applyFont="1" applyFill="1" applyBorder="1" applyAlignment="1">
      <alignment horizontal="center" vertical="center"/>
    </xf>
    <xf numFmtId="2" fontId="6" fillId="0" borderId="25"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6" fillId="0" borderId="15" xfId="0" applyFont="1" applyBorder="1" applyAlignment="1">
      <alignment horizontal="left" wrapText="1"/>
    </xf>
    <xf numFmtId="0" fontId="6" fillId="0" borderId="16" xfId="0" applyFont="1" applyBorder="1" applyAlignment="1">
      <alignment horizontal="left" wrapText="1"/>
    </xf>
    <xf numFmtId="171" fontId="5" fillId="2" borderId="16" xfId="0" applyNumberFormat="1" applyFont="1" applyFill="1" applyBorder="1" applyAlignment="1">
      <alignment horizontal="right" wrapText="1"/>
    </xf>
    <xf numFmtId="168" fontId="5" fillId="2" borderId="16" xfId="0" applyNumberFormat="1" applyFont="1" applyFill="1" applyBorder="1" applyAlignment="1">
      <alignment horizontal="right" wrapText="1"/>
    </xf>
    <xf numFmtId="167" fontId="5" fillId="2" borderId="10" xfId="0" applyNumberFormat="1" applyFont="1" applyFill="1" applyBorder="1" applyAlignment="1">
      <alignment horizontal="center" wrapText="1"/>
    </xf>
    <xf numFmtId="167" fontId="5" fillId="2" borderId="11" xfId="0" applyNumberFormat="1" applyFont="1" applyFill="1" applyBorder="1" applyAlignment="1">
      <alignment horizontal="center" wrapText="1"/>
    </xf>
  </cellXfs>
  <cellStyles count="2">
    <cellStyle name="Normal" xfId="0" builtinId="0"/>
    <cellStyle name="Normal 2" xfId="1" xr:uid="{D15CF165-7BEE-4B2E-8068-9F23210C2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90CF-0148-4FCE-B1A5-8E2FAE70ED37}">
  <sheetPr codeName="Sheet2">
    <tabColor theme="0"/>
    <pageSetUpPr fitToPage="1"/>
  </sheetPr>
  <dimension ref="A1:AA139"/>
  <sheetViews>
    <sheetView view="pageBreakPreview" topLeftCell="A110" zoomScale="98" zoomScaleNormal="115" zoomScaleSheetLayoutView="98" zoomScalePageLayoutView="40" workbookViewId="0">
      <selection activeCell="H121" sqref="H121"/>
    </sheetView>
  </sheetViews>
  <sheetFormatPr defaultRowHeight="18" x14ac:dyDescent="0.35"/>
  <cols>
    <col min="1" max="1" width="3.42578125" style="1" customWidth="1"/>
    <col min="2" max="2" width="6" style="54" customWidth="1"/>
    <col min="3" max="3" width="9.5703125" style="54" customWidth="1"/>
    <col min="4" max="4" width="64.42578125" style="55" customWidth="1"/>
    <col min="5" max="5" width="10.5703125" style="54" customWidth="1"/>
    <col min="6" max="6" width="14.28515625" style="13" customWidth="1"/>
    <col min="7" max="7" width="15.42578125" style="56" customWidth="1"/>
    <col min="8" max="8" width="21.5703125" style="57" customWidth="1"/>
    <col min="9" max="27" width="9.140625" style="2"/>
    <col min="240" max="240" width="3.42578125" customWidth="1"/>
    <col min="241" max="241" width="7" customWidth="1"/>
    <col min="242" max="242" width="9.85546875" customWidth="1"/>
    <col min="243" max="243" width="64.140625" customWidth="1"/>
    <col min="244" max="244" width="11.42578125" customWidth="1"/>
    <col min="245" max="245" width="12.85546875" customWidth="1"/>
    <col min="246" max="246" width="15.42578125" customWidth="1"/>
    <col min="247" max="247" width="19.42578125" customWidth="1"/>
    <col min="248" max="248" width="13.85546875" customWidth="1"/>
    <col min="496" max="496" width="3.42578125" customWidth="1"/>
    <col min="497" max="497" width="7" customWidth="1"/>
    <col min="498" max="498" width="9.85546875" customWidth="1"/>
    <col min="499" max="499" width="64.140625" customWidth="1"/>
    <col min="500" max="500" width="11.42578125" customWidth="1"/>
    <col min="501" max="501" width="12.85546875" customWidth="1"/>
    <col min="502" max="502" width="15.42578125" customWidth="1"/>
    <col min="503" max="503" width="19.42578125" customWidth="1"/>
    <col min="504" max="504" width="13.85546875" customWidth="1"/>
    <col min="752" max="752" width="3.42578125" customWidth="1"/>
    <col min="753" max="753" width="7" customWidth="1"/>
    <col min="754" max="754" width="9.85546875" customWidth="1"/>
    <col min="755" max="755" width="64.140625" customWidth="1"/>
    <col min="756" max="756" width="11.42578125" customWidth="1"/>
    <col min="757" max="757" width="12.85546875" customWidth="1"/>
    <col min="758" max="758" width="15.42578125" customWidth="1"/>
    <col min="759" max="759" width="19.42578125" customWidth="1"/>
    <col min="760" max="760" width="13.85546875" customWidth="1"/>
    <col min="1008" max="1008" width="3.42578125" customWidth="1"/>
    <col min="1009" max="1009" width="7" customWidth="1"/>
    <col min="1010" max="1010" width="9.85546875" customWidth="1"/>
    <col min="1011" max="1011" width="64.140625" customWidth="1"/>
    <col min="1012" max="1012" width="11.42578125" customWidth="1"/>
    <col min="1013" max="1013" width="12.85546875" customWidth="1"/>
    <col min="1014" max="1014" width="15.42578125" customWidth="1"/>
    <col min="1015" max="1015" width="19.42578125" customWidth="1"/>
    <col min="1016" max="1016" width="13.85546875" customWidth="1"/>
    <col min="1264" max="1264" width="3.42578125" customWidth="1"/>
    <col min="1265" max="1265" width="7" customWidth="1"/>
    <col min="1266" max="1266" width="9.85546875" customWidth="1"/>
    <col min="1267" max="1267" width="64.140625" customWidth="1"/>
    <col min="1268" max="1268" width="11.42578125" customWidth="1"/>
    <col min="1269" max="1269" width="12.85546875" customWidth="1"/>
    <col min="1270" max="1270" width="15.42578125" customWidth="1"/>
    <col min="1271" max="1271" width="19.42578125" customWidth="1"/>
    <col min="1272" max="1272" width="13.85546875" customWidth="1"/>
    <col min="1520" max="1520" width="3.42578125" customWidth="1"/>
    <col min="1521" max="1521" width="7" customWidth="1"/>
    <col min="1522" max="1522" width="9.85546875" customWidth="1"/>
    <col min="1523" max="1523" width="64.140625" customWidth="1"/>
    <col min="1524" max="1524" width="11.42578125" customWidth="1"/>
    <col min="1525" max="1525" width="12.85546875" customWidth="1"/>
    <col min="1526" max="1526" width="15.42578125" customWidth="1"/>
    <col min="1527" max="1527" width="19.42578125" customWidth="1"/>
    <col min="1528" max="1528" width="13.85546875" customWidth="1"/>
    <col min="1776" max="1776" width="3.42578125" customWidth="1"/>
    <col min="1777" max="1777" width="7" customWidth="1"/>
    <col min="1778" max="1778" width="9.85546875" customWidth="1"/>
    <col min="1779" max="1779" width="64.140625" customWidth="1"/>
    <col min="1780" max="1780" width="11.42578125" customWidth="1"/>
    <col min="1781" max="1781" width="12.85546875" customWidth="1"/>
    <col min="1782" max="1782" width="15.42578125" customWidth="1"/>
    <col min="1783" max="1783" width="19.42578125" customWidth="1"/>
    <col min="1784" max="1784" width="13.85546875" customWidth="1"/>
    <col min="2032" max="2032" width="3.42578125" customWidth="1"/>
    <col min="2033" max="2033" width="7" customWidth="1"/>
    <col min="2034" max="2034" width="9.85546875" customWidth="1"/>
    <col min="2035" max="2035" width="64.140625" customWidth="1"/>
    <col min="2036" max="2036" width="11.42578125" customWidth="1"/>
    <col min="2037" max="2037" width="12.85546875" customWidth="1"/>
    <col min="2038" max="2038" width="15.42578125" customWidth="1"/>
    <col min="2039" max="2039" width="19.42578125" customWidth="1"/>
    <col min="2040" max="2040" width="13.85546875" customWidth="1"/>
    <col min="2288" max="2288" width="3.42578125" customWidth="1"/>
    <col min="2289" max="2289" width="7" customWidth="1"/>
    <col min="2290" max="2290" width="9.85546875" customWidth="1"/>
    <col min="2291" max="2291" width="64.140625" customWidth="1"/>
    <col min="2292" max="2292" width="11.42578125" customWidth="1"/>
    <col min="2293" max="2293" width="12.85546875" customWidth="1"/>
    <col min="2294" max="2294" width="15.42578125" customWidth="1"/>
    <col min="2295" max="2295" width="19.42578125" customWidth="1"/>
    <col min="2296" max="2296" width="13.85546875" customWidth="1"/>
    <col min="2544" max="2544" width="3.42578125" customWidth="1"/>
    <col min="2545" max="2545" width="7" customWidth="1"/>
    <col min="2546" max="2546" width="9.85546875" customWidth="1"/>
    <col min="2547" max="2547" width="64.140625" customWidth="1"/>
    <col min="2548" max="2548" width="11.42578125" customWidth="1"/>
    <col min="2549" max="2549" width="12.85546875" customWidth="1"/>
    <col min="2550" max="2550" width="15.42578125" customWidth="1"/>
    <col min="2551" max="2551" width="19.42578125" customWidth="1"/>
    <col min="2552" max="2552" width="13.85546875" customWidth="1"/>
    <col min="2800" max="2800" width="3.42578125" customWidth="1"/>
    <col min="2801" max="2801" width="7" customWidth="1"/>
    <col min="2802" max="2802" width="9.85546875" customWidth="1"/>
    <col min="2803" max="2803" width="64.140625" customWidth="1"/>
    <col min="2804" max="2804" width="11.42578125" customWidth="1"/>
    <col min="2805" max="2805" width="12.85546875" customWidth="1"/>
    <col min="2806" max="2806" width="15.42578125" customWidth="1"/>
    <col min="2807" max="2807" width="19.42578125" customWidth="1"/>
    <col min="2808" max="2808" width="13.85546875" customWidth="1"/>
    <col min="3056" max="3056" width="3.42578125" customWidth="1"/>
    <col min="3057" max="3057" width="7" customWidth="1"/>
    <col min="3058" max="3058" width="9.85546875" customWidth="1"/>
    <col min="3059" max="3059" width="64.140625" customWidth="1"/>
    <col min="3060" max="3060" width="11.42578125" customWidth="1"/>
    <col min="3061" max="3061" width="12.85546875" customWidth="1"/>
    <col min="3062" max="3062" width="15.42578125" customWidth="1"/>
    <col min="3063" max="3063" width="19.42578125" customWidth="1"/>
    <col min="3064" max="3064" width="13.85546875" customWidth="1"/>
    <col min="3312" max="3312" width="3.42578125" customWidth="1"/>
    <col min="3313" max="3313" width="7" customWidth="1"/>
    <col min="3314" max="3314" width="9.85546875" customWidth="1"/>
    <col min="3315" max="3315" width="64.140625" customWidth="1"/>
    <col min="3316" max="3316" width="11.42578125" customWidth="1"/>
    <col min="3317" max="3317" width="12.85546875" customWidth="1"/>
    <col min="3318" max="3318" width="15.42578125" customWidth="1"/>
    <col min="3319" max="3319" width="19.42578125" customWidth="1"/>
    <col min="3320" max="3320" width="13.85546875" customWidth="1"/>
    <col min="3568" max="3568" width="3.42578125" customWidth="1"/>
    <col min="3569" max="3569" width="7" customWidth="1"/>
    <col min="3570" max="3570" width="9.85546875" customWidth="1"/>
    <col min="3571" max="3571" width="64.140625" customWidth="1"/>
    <col min="3572" max="3572" width="11.42578125" customWidth="1"/>
    <col min="3573" max="3573" width="12.85546875" customWidth="1"/>
    <col min="3574" max="3574" width="15.42578125" customWidth="1"/>
    <col min="3575" max="3575" width="19.42578125" customWidth="1"/>
    <col min="3576" max="3576" width="13.85546875" customWidth="1"/>
    <col min="3824" max="3824" width="3.42578125" customWidth="1"/>
    <col min="3825" max="3825" width="7" customWidth="1"/>
    <col min="3826" max="3826" width="9.85546875" customWidth="1"/>
    <col min="3827" max="3827" width="64.140625" customWidth="1"/>
    <col min="3828" max="3828" width="11.42578125" customWidth="1"/>
    <col min="3829" max="3829" width="12.85546875" customWidth="1"/>
    <col min="3830" max="3830" width="15.42578125" customWidth="1"/>
    <col min="3831" max="3831" width="19.42578125" customWidth="1"/>
    <col min="3832" max="3832" width="13.85546875" customWidth="1"/>
    <col min="4080" max="4080" width="3.42578125" customWidth="1"/>
    <col min="4081" max="4081" width="7" customWidth="1"/>
    <col min="4082" max="4082" width="9.85546875" customWidth="1"/>
    <col min="4083" max="4083" width="64.140625" customWidth="1"/>
    <col min="4084" max="4084" width="11.42578125" customWidth="1"/>
    <col min="4085" max="4085" width="12.85546875" customWidth="1"/>
    <col min="4086" max="4086" width="15.42578125" customWidth="1"/>
    <col min="4087" max="4087" width="19.42578125" customWidth="1"/>
    <col min="4088" max="4088" width="13.85546875" customWidth="1"/>
    <col min="4336" max="4336" width="3.42578125" customWidth="1"/>
    <col min="4337" max="4337" width="7" customWidth="1"/>
    <col min="4338" max="4338" width="9.85546875" customWidth="1"/>
    <col min="4339" max="4339" width="64.140625" customWidth="1"/>
    <col min="4340" max="4340" width="11.42578125" customWidth="1"/>
    <col min="4341" max="4341" width="12.85546875" customWidth="1"/>
    <col min="4342" max="4342" width="15.42578125" customWidth="1"/>
    <col min="4343" max="4343" width="19.42578125" customWidth="1"/>
    <col min="4344" max="4344" width="13.85546875" customWidth="1"/>
    <col min="4592" max="4592" width="3.42578125" customWidth="1"/>
    <col min="4593" max="4593" width="7" customWidth="1"/>
    <col min="4594" max="4594" width="9.85546875" customWidth="1"/>
    <col min="4595" max="4595" width="64.140625" customWidth="1"/>
    <col min="4596" max="4596" width="11.42578125" customWidth="1"/>
    <col min="4597" max="4597" width="12.85546875" customWidth="1"/>
    <col min="4598" max="4598" width="15.42578125" customWidth="1"/>
    <col min="4599" max="4599" width="19.42578125" customWidth="1"/>
    <col min="4600" max="4600" width="13.85546875" customWidth="1"/>
    <col min="4848" max="4848" width="3.42578125" customWidth="1"/>
    <col min="4849" max="4849" width="7" customWidth="1"/>
    <col min="4850" max="4850" width="9.85546875" customWidth="1"/>
    <col min="4851" max="4851" width="64.140625" customWidth="1"/>
    <col min="4852" max="4852" width="11.42578125" customWidth="1"/>
    <col min="4853" max="4853" width="12.85546875" customWidth="1"/>
    <col min="4854" max="4854" width="15.42578125" customWidth="1"/>
    <col min="4855" max="4855" width="19.42578125" customWidth="1"/>
    <col min="4856" max="4856" width="13.85546875" customWidth="1"/>
    <col min="5104" max="5104" width="3.42578125" customWidth="1"/>
    <col min="5105" max="5105" width="7" customWidth="1"/>
    <col min="5106" max="5106" width="9.85546875" customWidth="1"/>
    <col min="5107" max="5107" width="64.140625" customWidth="1"/>
    <col min="5108" max="5108" width="11.42578125" customWidth="1"/>
    <col min="5109" max="5109" width="12.85546875" customWidth="1"/>
    <col min="5110" max="5110" width="15.42578125" customWidth="1"/>
    <col min="5111" max="5111" width="19.42578125" customWidth="1"/>
    <col min="5112" max="5112" width="13.85546875" customWidth="1"/>
    <col min="5360" max="5360" width="3.42578125" customWidth="1"/>
    <col min="5361" max="5361" width="7" customWidth="1"/>
    <col min="5362" max="5362" width="9.85546875" customWidth="1"/>
    <col min="5363" max="5363" width="64.140625" customWidth="1"/>
    <col min="5364" max="5364" width="11.42578125" customWidth="1"/>
    <col min="5365" max="5365" width="12.85546875" customWidth="1"/>
    <col min="5366" max="5366" width="15.42578125" customWidth="1"/>
    <col min="5367" max="5367" width="19.42578125" customWidth="1"/>
    <col min="5368" max="5368" width="13.85546875" customWidth="1"/>
    <col min="5616" max="5616" width="3.42578125" customWidth="1"/>
    <col min="5617" max="5617" width="7" customWidth="1"/>
    <col min="5618" max="5618" width="9.85546875" customWidth="1"/>
    <col min="5619" max="5619" width="64.140625" customWidth="1"/>
    <col min="5620" max="5620" width="11.42578125" customWidth="1"/>
    <col min="5621" max="5621" width="12.85546875" customWidth="1"/>
    <col min="5622" max="5622" width="15.42578125" customWidth="1"/>
    <col min="5623" max="5623" width="19.42578125" customWidth="1"/>
    <col min="5624" max="5624" width="13.85546875" customWidth="1"/>
    <col min="5872" max="5872" width="3.42578125" customWidth="1"/>
    <col min="5873" max="5873" width="7" customWidth="1"/>
    <col min="5874" max="5874" width="9.85546875" customWidth="1"/>
    <col min="5875" max="5875" width="64.140625" customWidth="1"/>
    <col min="5876" max="5876" width="11.42578125" customWidth="1"/>
    <col min="5877" max="5877" width="12.85546875" customWidth="1"/>
    <col min="5878" max="5878" width="15.42578125" customWidth="1"/>
    <col min="5879" max="5879" width="19.42578125" customWidth="1"/>
    <col min="5880" max="5880" width="13.85546875" customWidth="1"/>
    <col min="6128" max="6128" width="3.42578125" customWidth="1"/>
    <col min="6129" max="6129" width="7" customWidth="1"/>
    <col min="6130" max="6130" width="9.85546875" customWidth="1"/>
    <col min="6131" max="6131" width="64.140625" customWidth="1"/>
    <col min="6132" max="6132" width="11.42578125" customWidth="1"/>
    <col min="6133" max="6133" width="12.85546875" customWidth="1"/>
    <col min="6134" max="6134" width="15.42578125" customWidth="1"/>
    <col min="6135" max="6135" width="19.42578125" customWidth="1"/>
    <col min="6136" max="6136" width="13.85546875" customWidth="1"/>
    <col min="6384" max="6384" width="3.42578125" customWidth="1"/>
    <col min="6385" max="6385" width="7" customWidth="1"/>
    <col min="6386" max="6386" width="9.85546875" customWidth="1"/>
    <col min="6387" max="6387" width="64.140625" customWidth="1"/>
    <col min="6388" max="6388" width="11.42578125" customWidth="1"/>
    <col min="6389" max="6389" width="12.85546875" customWidth="1"/>
    <col min="6390" max="6390" width="15.42578125" customWidth="1"/>
    <col min="6391" max="6391" width="19.42578125" customWidth="1"/>
    <col min="6392" max="6392" width="13.85546875" customWidth="1"/>
    <col min="6640" max="6640" width="3.42578125" customWidth="1"/>
    <col min="6641" max="6641" width="7" customWidth="1"/>
    <col min="6642" max="6642" width="9.85546875" customWidth="1"/>
    <col min="6643" max="6643" width="64.140625" customWidth="1"/>
    <col min="6644" max="6644" width="11.42578125" customWidth="1"/>
    <col min="6645" max="6645" width="12.85546875" customWidth="1"/>
    <col min="6646" max="6646" width="15.42578125" customWidth="1"/>
    <col min="6647" max="6647" width="19.42578125" customWidth="1"/>
    <col min="6648" max="6648" width="13.85546875" customWidth="1"/>
    <col min="6896" max="6896" width="3.42578125" customWidth="1"/>
    <col min="6897" max="6897" width="7" customWidth="1"/>
    <col min="6898" max="6898" width="9.85546875" customWidth="1"/>
    <col min="6899" max="6899" width="64.140625" customWidth="1"/>
    <col min="6900" max="6900" width="11.42578125" customWidth="1"/>
    <col min="6901" max="6901" width="12.85546875" customWidth="1"/>
    <col min="6902" max="6902" width="15.42578125" customWidth="1"/>
    <col min="6903" max="6903" width="19.42578125" customWidth="1"/>
    <col min="6904" max="6904" width="13.85546875" customWidth="1"/>
    <col min="7152" max="7152" width="3.42578125" customWidth="1"/>
    <col min="7153" max="7153" width="7" customWidth="1"/>
    <col min="7154" max="7154" width="9.85546875" customWidth="1"/>
    <col min="7155" max="7155" width="64.140625" customWidth="1"/>
    <col min="7156" max="7156" width="11.42578125" customWidth="1"/>
    <col min="7157" max="7157" width="12.85546875" customWidth="1"/>
    <col min="7158" max="7158" width="15.42578125" customWidth="1"/>
    <col min="7159" max="7159" width="19.42578125" customWidth="1"/>
    <col min="7160" max="7160" width="13.85546875" customWidth="1"/>
    <col min="7408" max="7408" width="3.42578125" customWidth="1"/>
    <col min="7409" max="7409" width="7" customWidth="1"/>
    <col min="7410" max="7410" width="9.85546875" customWidth="1"/>
    <col min="7411" max="7411" width="64.140625" customWidth="1"/>
    <col min="7412" max="7412" width="11.42578125" customWidth="1"/>
    <col min="7413" max="7413" width="12.85546875" customWidth="1"/>
    <col min="7414" max="7414" width="15.42578125" customWidth="1"/>
    <col min="7415" max="7415" width="19.42578125" customWidth="1"/>
    <col min="7416" max="7416" width="13.85546875" customWidth="1"/>
    <col min="7664" max="7664" width="3.42578125" customWidth="1"/>
    <col min="7665" max="7665" width="7" customWidth="1"/>
    <col min="7666" max="7666" width="9.85546875" customWidth="1"/>
    <col min="7667" max="7667" width="64.140625" customWidth="1"/>
    <col min="7668" max="7668" width="11.42578125" customWidth="1"/>
    <col min="7669" max="7669" width="12.85546875" customWidth="1"/>
    <col min="7670" max="7670" width="15.42578125" customWidth="1"/>
    <col min="7671" max="7671" width="19.42578125" customWidth="1"/>
    <col min="7672" max="7672" width="13.85546875" customWidth="1"/>
    <col min="7920" max="7920" width="3.42578125" customWidth="1"/>
    <col min="7921" max="7921" width="7" customWidth="1"/>
    <col min="7922" max="7922" width="9.85546875" customWidth="1"/>
    <col min="7923" max="7923" width="64.140625" customWidth="1"/>
    <col min="7924" max="7924" width="11.42578125" customWidth="1"/>
    <col min="7925" max="7925" width="12.85546875" customWidth="1"/>
    <col min="7926" max="7926" width="15.42578125" customWidth="1"/>
    <col min="7927" max="7927" width="19.42578125" customWidth="1"/>
    <col min="7928" max="7928" width="13.85546875" customWidth="1"/>
    <col min="8176" max="8176" width="3.42578125" customWidth="1"/>
    <col min="8177" max="8177" width="7" customWidth="1"/>
    <col min="8178" max="8178" width="9.85546875" customWidth="1"/>
    <col min="8179" max="8179" width="64.140625" customWidth="1"/>
    <col min="8180" max="8180" width="11.42578125" customWidth="1"/>
    <col min="8181" max="8181" width="12.85546875" customWidth="1"/>
    <col min="8182" max="8182" width="15.42578125" customWidth="1"/>
    <col min="8183" max="8183" width="19.42578125" customWidth="1"/>
    <col min="8184" max="8184" width="13.85546875" customWidth="1"/>
    <col min="8432" max="8432" width="3.42578125" customWidth="1"/>
    <col min="8433" max="8433" width="7" customWidth="1"/>
    <col min="8434" max="8434" width="9.85546875" customWidth="1"/>
    <col min="8435" max="8435" width="64.140625" customWidth="1"/>
    <col min="8436" max="8436" width="11.42578125" customWidth="1"/>
    <col min="8437" max="8437" width="12.85546875" customWidth="1"/>
    <col min="8438" max="8438" width="15.42578125" customWidth="1"/>
    <col min="8439" max="8439" width="19.42578125" customWidth="1"/>
    <col min="8440" max="8440" width="13.85546875" customWidth="1"/>
    <col min="8688" max="8688" width="3.42578125" customWidth="1"/>
    <col min="8689" max="8689" width="7" customWidth="1"/>
    <col min="8690" max="8690" width="9.85546875" customWidth="1"/>
    <col min="8691" max="8691" width="64.140625" customWidth="1"/>
    <col min="8692" max="8692" width="11.42578125" customWidth="1"/>
    <col min="8693" max="8693" width="12.85546875" customWidth="1"/>
    <col min="8694" max="8694" width="15.42578125" customWidth="1"/>
    <col min="8695" max="8695" width="19.42578125" customWidth="1"/>
    <col min="8696" max="8696" width="13.85546875" customWidth="1"/>
    <col min="8944" max="8944" width="3.42578125" customWidth="1"/>
    <col min="8945" max="8945" width="7" customWidth="1"/>
    <col min="8946" max="8946" width="9.85546875" customWidth="1"/>
    <col min="8947" max="8947" width="64.140625" customWidth="1"/>
    <col min="8948" max="8948" width="11.42578125" customWidth="1"/>
    <col min="8949" max="8949" width="12.85546875" customWidth="1"/>
    <col min="8950" max="8950" width="15.42578125" customWidth="1"/>
    <col min="8951" max="8951" width="19.42578125" customWidth="1"/>
    <col min="8952" max="8952" width="13.85546875" customWidth="1"/>
    <col min="9200" max="9200" width="3.42578125" customWidth="1"/>
    <col min="9201" max="9201" width="7" customWidth="1"/>
    <col min="9202" max="9202" width="9.85546875" customWidth="1"/>
    <col min="9203" max="9203" width="64.140625" customWidth="1"/>
    <col min="9204" max="9204" width="11.42578125" customWidth="1"/>
    <col min="9205" max="9205" width="12.85546875" customWidth="1"/>
    <col min="9206" max="9206" width="15.42578125" customWidth="1"/>
    <col min="9207" max="9207" width="19.42578125" customWidth="1"/>
    <col min="9208" max="9208" width="13.85546875" customWidth="1"/>
    <col min="9456" max="9456" width="3.42578125" customWidth="1"/>
    <col min="9457" max="9457" width="7" customWidth="1"/>
    <col min="9458" max="9458" width="9.85546875" customWidth="1"/>
    <col min="9459" max="9459" width="64.140625" customWidth="1"/>
    <col min="9460" max="9460" width="11.42578125" customWidth="1"/>
    <col min="9461" max="9461" width="12.85546875" customWidth="1"/>
    <col min="9462" max="9462" width="15.42578125" customWidth="1"/>
    <col min="9463" max="9463" width="19.42578125" customWidth="1"/>
    <col min="9464" max="9464" width="13.85546875" customWidth="1"/>
    <col min="9712" max="9712" width="3.42578125" customWidth="1"/>
    <col min="9713" max="9713" width="7" customWidth="1"/>
    <col min="9714" max="9714" width="9.85546875" customWidth="1"/>
    <col min="9715" max="9715" width="64.140625" customWidth="1"/>
    <col min="9716" max="9716" width="11.42578125" customWidth="1"/>
    <col min="9717" max="9717" width="12.85546875" customWidth="1"/>
    <col min="9718" max="9718" width="15.42578125" customWidth="1"/>
    <col min="9719" max="9719" width="19.42578125" customWidth="1"/>
    <col min="9720" max="9720" width="13.85546875" customWidth="1"/>
    <col min="9968" max="9968" width="3.42578125" customWidth="1"/>
    <col min="9969" max="9969" width="7" customWidth="1"/>
    <col min="9970" max="9970" width="9.85546875" customWidth="1"/>
    <col min="9971" max="9971" width="64.140625" customWidth="1"/>
    <col min="9972" max="9972" width="11.42578125" customWidth="1"/>
    <col min="9973" max="9973" width="12.85546875" customWidth="1"/>
    <col min="9974" max="9974" width="15.42578125" customWidth="1"/>
    <col min="9975" max="9975" width="19.42578125" customWidth="1"/>
    <col min="9976" max="9976" width="13.85546875" customWidth="1"/>
    <col min="10224" max="10224" width="3.42578125" customWidth="1"/>
    <col min="10225" max="10225" width="7" customWidth="1"/>
    <col min="10226" max="10226" width="9.85546875" customWidth="1"/>
    <col min="10227" max="10227" width="64.140625" customWidth="1"/>
    <col min="10228" max="10228" width="11.42578125" customWidth="1"/>
    <col min="10229" max="10229" width="12.85546875" customWidth="1"/>
    <col min="10230" max="10230" width="15.42578125" customWidth="1"/>
    <col min="10231" max="10231" width="19.42578125" customWidth="1"/>
    <col min="10232" max="10232" width="13.85546875" customWidth="1"/>
    <col min="10480" max="10480" width="3.42578125" customWidth="1"/>
    <col min="10481" max="10481" width="7" customWidth="1"/>
    <col min="10482" max="10482" width="9.85546875" customWidth="1"/>
    <col min="10483" max="10483" width="64.140625" customWidth="1"/>
    <col min="10484" max="10484" width="11.42578125" customWidth="1"/>
    <col min="10485" max="10485" width="12.85546875" customWidth="1"/>
    <col min="10486" max="10486" width="15.42578125" customWidth="1"/>
    <col min="10487" max="10487" width="19.42578125" customWidth="1"/>
    <col min="10488" max="10488" width="13.85546875" customWidth="1"/>
    <col min="10736" max="10736" width="3.42578125" customWidth="1"/>
    <col min="10737" max="10737" width="7" customWidth="1"/>
    <col min="10738" max="10738" width="9.85546875" customWidth="1"/>
    <col min="10739" max="10739" width="64.140625" customWidth="1"/>
    <col min="10740" max="10740" width="11.42578125" customWidth="1"/>
    <col min="10741" max="10741" width="12.85546875" customWidth="1"/>
    <col min="10742" max="10742" width="15.42578125" customWidth="1"/>
    <col min="10743" max="10743" width="19.42578125" customWidth="1"/>
    <col min="10744" max="10744" width="13.85546875" customWidth="1"/>
    <col min="10992" max="10992" width="3.42578125" customWidth="1"/>
    <col min="10993" max="10993" width="7" customWidth="1"/>
    <col min="10994" max="10994" width="9.85546875" customWidth="1"/>
    <col min="10995" max="10995" width="64.140625" customWidth="1"/>
    <col min="10996" max="10996" width="11.42578125" customWidth="1"/>
    <col min="10997" max="10997" width="12.85546875" customWidth="1"/>
    <col min="10998" max="10998" width="15.42578125" customWidth="1"/>
    <col min="10999" max="10999" width="19.42578125" customWidth="1"/>
    <col min="11000" max="11000" width="13.85546875" customWidth="1"/>
    <col min="11248" max="11248" width="3.42578125" customWidth="1"/>
    <col min="11249" max="11249" width="7" customWidth="1"/>
    <col min="11250" max="11250" width="9.85546875" customWidth="1"/>
    <col min="11251" max="11251" width="64.140625" customWidth="1"/>
    <col min="11252" max="11252" width="11.42578125" customWidth="1"/>
    <col min="11253" max="11253" width="12.85546875" customWidth="1"/>
    <col min="11254" max="11254" width="15.42578125" customWidth="1"/>
    <col min="11255" max="11255" width="19.42578125" customWidth="1"/>
    <col min="11256" max="11256" width="13.85546875" customWidth="1"/>
    <col min="11504" max="11504" width="3.42578125" customWidth="1"/>
    <col min="11505" max="11505" width="7" customWidth="1"/>
    <col min="11506" max="11506" width="9.85546875" customWidth="1"/>
    <col min="11507" max="11507" width="64.140625" customWidth="1"/>
    <col min="11508" max="11508" width="11.42578125" customWidth="1"/>
    <col min="11509" max="11509" width="12.85546875" customWidth="1"/>
    <col min="11510" max="11510" width="15.42578125" customWidth="1"/>
    <col min="11511" max="11511" width="19.42578125" customWidth="1"/>
    <col min="11512" max="11512" width="13.85546875" customWidth="1"/>
    <col min="11760" max="11760" width="3.42578125" customWidth="1"/>
    <col min="11761" max="11761" width="7" customWidth="1"/>
    <col min="11762" max="11762" width="9.85546875" customWidth="1"/>
    <col min="11763" max="11763" width="64.140625" customWidth="1"/>
    <col min="11764" max="11764" width="11.42578125" customWidth="1"/>
    <col min="11765" max="11765" width="12.85546875" customWidth="1"/>
    <col min="11766" max="11766" width="15.42578125" customWidth="1"/>
    <col min="11767" max="11767" width="19.42578125" customWidth="1"/>
    <col min="11768" max="11768" width="13.85546875" customWidth="1"/>
    <col min="12016" max="12016" width="3.42578125" customWidth="1"/>
    <col min="12017" max="12017" width="7" customWidth="1"/>
    <col min="12018" max="12018" width="9.85546875" customWidth="1"/>
    <col min="12019" max="12019" width="64.140625" customWidth="1"/>
    <col min="12020" max="12020" width="11.42578125" customWidth="1"/>
    <col min="12021" max="12021" width="12.85546875" customWidth="1"/>
    <col min="12022" max="12022" width="15.42578125" customWidth="1"/>
    <col min="12023" max="12023" width="19.42578125" customWidth="1"/>
    <col min="12024" max="12024" width="13.85546875" customWidth="1"/>
    <col min="12272" max="12272" width="3.42578125" customWidth="1"/>
    <col min="12273" max="12273" width="7" customWidth="1"/>
    <col min="12274" max="12274" width="9.85546875" customWidth="1"/>
    <col min="12275" max="12275" width="64.140625" customWidth="1"/>
    <col min="12276" max="12276" width="11.42578125" customWidth="1"/>
    <col min="12277" max="12277" width="12.85546875" customWidth="1"/>
    <col min="12278" max="12278" width="15.42578125" customWidth="1"/>
    <col min="12279" max="12279" width="19.42578125" customWidth="1"/>
    <col min="12280" max="12280" width="13.85546875" customWidth="1"/>
    <col min="12528" max="12528" width="3.42578125" customWidth="1"/>
    <col min="12529" max="12529" width="7" customWidth="1"/>
    <col min="12530" max="12530" width="9.85546875" customWidth="1"/>
    <col min="12531" max="12531" width="64.140625" customWidth="1"/>
    <col min="12532" max="12532" width="11.42578125" customWidth="1"/>
    <col min="12533" max="12533" width="12.85546875" customWidth="1"/>
    <col min="12534" max="12534" width="15.42578125" customWidth="1"/>
    <col min="12535" max="12535" width="19.42578125" customWidth="1"/>
    <col min="12536" max="12536" width="13.85546875" customWidth="1"/>
    <col min="12784" max="12784" width="3.42578125" customWidth="1"/>
    <col min="12785" max="12785" width="7" customWidth="1"/>
    <col min="12786" max="12786" width="9.85546875" customWidth="1"/>
    <col min="12787" max="12787" width="64.140625" customWidth="1"/>
    <col min="12788" max="12788" width="11.42578125" customWidth="1"/>
    <col min="12789" max="12789" width="12.85546875" customWidth="1"/>
    <col min="12790" max="12790" width="15.42578125" customWidth="1"/>
    <col min="12791" max="12791" width="19.42578125" customWidth="1"/>
    <col min="12792" max="12792" width="13.85546875" customWidth="1"/>
    <col min="13040" max="13040" width="3.42578125" customWidth="1"/>
    <col min="13041" max="13041" width="7" customWidth="1"/>
    <col min="13042" max="13042" width="9.85546875" customWidth="1"/>
    <col min="13043" max="13043" width="64.140625" customWidth="1"/>
    <col min="13044" max="13044" width="11.42578125" customWidth="1"/>
    <col min="13045" max="13045" width="12.85546875" customWidth="1"/>
    <col min="13046" max="13046" width="15.42578125" customWidth="1"/>
    <col min="13047" max="13047" width="19.42578125" customWidth="1"/>
    <col min="13048" max="13048" width="13.85546875" customWidth="1"/>
    <col min="13296" max="13296" width="3.42578125" customWidth="1"/>
    <col min="13297" max="13297" width="7" customWidth="1"/>
    <col min="13298" max="13298" width="9.85546875" customWidth="1"/>
    <col min="13299" max="13299" width="64.140625" customWidth="1"/>
    <col min="13300" max="13300" width="11.42578125" customWidth="1"/>
    <col min="13301" max="13301" width="12.85546875" customWidth="1"/>
    <col min="13302" max="13302" width="15.42578125" customWidth="1"/>
    <col min="13303" max="13303" width="19.42578125" customWidth="1"/>
    <col min="13304" max="13304" width="13.85546875" customWidth="1"/>
    <col min="13552" max="13552" width="3.42578125" customWidth="1"/>
    <col min="13553" max="13553" width="7" customWidth="1"/>
    <col min="13554" max="13554" width="9.85546875" customWidth="1"/>
    <col min="13555" max="13555" width="64.140625" customWidth="1"/>
    <col min="13556" max="13556" width="11.42578125" customWidth="1"/>
    <col min="13557" max="13557" width="12.85546875" customWidth="1"/>
    <col min="13558" max="13558" width="15.42578125" customWidth="1"/>
    <col min="13559" max="13559" width="19.42578125" customWidth="1"/>
    <col min="13560" max="13560" width="13.85546875" customWidth="1"/>
    <col min="13808" max="13808" width="3.42578125" customWidth="1"/>
    <col min="13809" max="13809" width="7" customWidth="1"/>
    <col min="13810" max="13810" width="9.85546875" customWidth="1"/>
    <col min="13811" max="13811" width="64.140625" customWidth="1"/>
    <col min="13812" max="13812" width="11.42578125" customWidth="1"/>
    <col min="13813" max="13813" width="12.85546875" customWidth="1"/>
    <col min="13814" max="13814" width="15.42578125" customWidth="1"/>
    <col min="13815" max="13815" width="19.42578125" customWidth="1"/>
    <col min="13816" max="13816" width="13.85546875" customWidth="1"/>
    <col min="14064" max="14064" width="3.42578125" customWidth="1"/>
    <col min="14065" max="14065" width="7" customWidth="1"/>
    <col min="14066" max="14066" width="9.85546875" customWidth="1"/>
    <col min="14067" max="14067" width="64.140625" customWidth="1"/>
    <col min="14068" max="14068" width="11.42578125" customWidth="1"/>
    <col min="14069" max="14069" width="12.85546875" customWidth="1"/>
    <col min="14070" max="14070" width="15.42578125" customWidth="1"/>
    <col min="14071" max="14071" width="19.42578125" customWidth="1"/>
    <col min="14072" max="14072" width="13.85546875" customWidth="1"/>
    <col min="14320" max="14320" width="3.42578125" customWidth="1"/>
    <col min="14321" max="14321" width="7" customWidth="1"/>
    <col min="14322" max="14322" width="9.85546875" customWidth="1"/>
    <col min="14323" max="14323" width="64.140625" customWidth="1"/>
    <col min="14324" max="14324" width="11.42578125" customWidth="1"/>
    <col min="14325" max="14325" width="12.85546875" customWidth="1"/>
    <col min="14326" max="14326" width="15.42578125" customWidth="1"/>
    <col min="14327" max="14327" width="19.42578125" customWidth="1"/>
    <col min="14328" max="14328" width="13.85546875" customWidth="1"/>
    <col min="14576" max="14576" width="3.42578125" customWidth="1"/>
    <col min="14577" max="14577" width="7" customWidth="1"/>
    <col min="14578" max="14578" width="9.85546875" customWidth="1"/>
    <col min="14579" max="14579" width="64.140625" customWidth="1"/>
    <col min="14580" max="14580" width="11.42578125" customWidth="1"/>
    <col min="14581" max="14581" width="12.85546875" customWidth="1"/>
    <col min="14582" max="14582" width="15.42578125" customWidth="1"/>
    <col min="14583" max="14583" width="19.42578125" customWidth="1"/>
    <col min="14584" max="14584" width="13.85546875" customWidth="1"/>
    <col min="14832" max="14832" width="3.42578125" customWidth="1"/>
    <col min="14833" max="14833" width="7" customWidth="1"/>
    <col min="14834" max="14834" width="9.85546875" customWidth="1"/>
    <col min="14835" max="14835" width="64.140625" customWidth="1"/>
    <col min="14836" max="14836" width="11.42578125" customWidth="1"/>
    <col min="14837" max="14837" width="12.85546875" customWidth="1"/>
    <col min="14838" max="14838" width="15.42578125" customWidth="1"/>
    <col min="14839" max="14839" width="19.42578125" customWidth="1"/>
    <col min="14840" max="14840" width="13.85546875" customWidth="1"/>
    <col min="15088" max="15088" width="3.42578125" customWidth="1"/>
    <col min="15089" max="15089" width="7" customWidth="1"/>
    <col min="15090" max="15090" width="9.85546875" customWidth="1"/>
    <col min="15091" max="15091" width="64.140625" customWidth="1"/>
    <col min="15092" max="15092" width="11.42578125" customWidth="1"/>
    <col min="15093" max="15093" width="12.85546875" customWidth="1"/>
    <col min="15094" max="15094" width="15.42578125" customWidth="1"/>
    <col min="15095" max="15095" width="19.42578125" customWidth="1"/>
    <col min="15096" max="15096" width="13.85546875" customWidth="1"/>
    <col min="15344" max="15344" width="3.42578125" customWidth="1"/>
    <col min="15345" max="15345" width="7" customWidth="1"/>
    <col min="15346" max="15346" width="9.85546875" customWidth="1"/>
    <col min="15347" max="15347" width="64.140625" customWidth="1"/>
    <col min="15348" max="15348" width="11.42578125" customWidth="1"/>
    <col min="15349" max="15349" width="12.85546875" customWidth="1"/>
    <col min="15350" max="15350" width="15.42578125" customWidth="1"/>
    <col min="15351" max="15351" width="19.42578125" customWidth="1"/>
    <col min="15352" max="15352" width="13.85546875" customWidth="1"/>
    <col min="15600" max="15600" width="3.42578125" customWidth="1"/>
    <col min="15601" max="15601" width="7" customWidth="1"/>
    <col min="15602" max="15602" width="9.85546875" customWidth="1"/>
    <col min="15603" max="15603" width="64.140625" customWidth="1"/>
    <col min="15604" max="15604" width="11.42578125" customWidth="1"/>
    <col min="15605" max="15605" width="12.85546875" customWidth="1"/>
    <col min="15606" max="15606" width="15.42578125" customWidth="1"/>
    <col min="15607" max="15607" width="19.42578125" customWidth="1"/>
    <col min="15608" max="15608" width="13.85546875" customWidth="1"/>
    <col min="15856" max="15856" width="3.42578125" customWidth="1"/>
    <col min="15857" max="15857" width="7" customWidth="1"/>
    <col min="15858" max="15858" width="9.85546875" customWidth="1"/>
    <col min="15859" max="15859" width="64.140625" customWidth="1"/>
    <col min="15860" max="15860" width="11.42578125" customWidth="1"/>
    <col min="15861" max="15861" width="12.85546875" customWidth="1"/>
    <col min="15862" max="15862" width="15.42578125" customWidth="1"/>
    <col min="15863" max="15863" width="19.42578125" customWidth="1"/>
    <col min="15864" max="15864" width="13.85546875" customWidth="1"/>
    <col min="16112" max="16112" width="3.42578125" customWidth="1"/>
    <col min="16113" max="16113" width="7" customWidth="1"/>
    <col min="16114" max="16114" width="9.85546875" customWidth="1"/>
    <col min="16115" max="16115" width="64.140625" customWidth="1"/>
    <col min="16116" max="16116" width="11.42578125" customWidth="1"/>
    <col min="16117" max="16117" width="12.85546875" customWidth="1"/>
    <col min="16118" max="16118" width="15.42578125" customWidth="1"/>
    <col min="16119" max="16119" width="19.42578125" customWidth="1"/>
    <col min="16120" max="16120" width="13.85546875" customWidth="1"/>
  </cols>
  <sheetData>
    <row r="1" spans="1:8" ht="78" customHeight="1" thickBot="1" x14ac:dyDescent="0.4">
      <c r="B1" s="560" t="s">
        <v>168</v>
      </c>
      <c r="C1" s="561"/>
      <c r="D1" s="561"/>
      <c r="E1" s="561"/>
      <c r="F1" s="561"/>
      <c r="G1" s="561"/>
      <c r="H1" s="562"/>
    </row>
    <row r="2" spans="1:8" ht="19.5" thickBot="1" x14ac:dyDescent="0.4">
      <c r="B2" s="538" t="s">
        <v>0</v>
      </c>
      <c r="C2" s="539"/>
      <c r="D2" s="539"/>
      <c r="E2" s="539"/>
      <c r="F2" s="539"/>
      <c r="G2" s="539"/>
      <c r="H2" s="563"/>
    </row>
    <row r="3" spans="1:8" ht="19.149999999999999" customHeight="1" thickBot="1" x14ac:dyDescent="0.4">
      <c r="B3" s="564" t="s">
        <v>169</v>
      </c>
      <c r="C3" s="565"/>
      <c r="D3" s="565"/>
      <c r="E3" s="565"/>
      <c r="F3" s="565"/>
      <c r="G3" s="565"/>
      <c r="H3" s="566"/>
    </row>
    <row r="4" spans="1:8" ht="24" customHeight="1" thickBot="1" x14ac:dyDescent="0.4">
      <c r="B4" s="29"/>
      <c r="C4" s="130"/>
      <c r="D4" s="567" t="s">
        <v>1</v>
      </c>
      <c r="E4" s="567"/>
      <c r="F4" s="567"/>
      <c r="G4" s="567"/>
      <c r="H4" s="568"/>
    </row>
    <row r="5" spans="1:8" ht="40.5" customHeight="1" x14ac:dyDescent="0.35">
      <c r="A5" s="3"/>
      <c r="B5" s="31"/>
      <c r="C5" s="32" t="s">
        <v>2</v>
      </c>
      <c r="D5" s="569" t="s">
        <v>3</v>
      </c>
      <c r="E5" s="570"/>
      <c r="F5" s="570"/>
      <c r="G5" s="570"/>
      <c r="H5" s="571"/>
    </row>
    <row r="6" spans="1:8" ht="134.25" customHeight="1" x14ac:dyDescent="0.35">
      <c r="A6" s="3"/>
      <c r="B6" s="33"/>
      <c r="C6" s="9" t="s">
        <v>4</v>
      </c>
      <c r="D6" s="551" t="s">
        <v>5</v>
      </c>
      <c r="E6" s="551"/>
      <c r="F6" s="551"/>
      <c r="G6" s="551"/>
      <c r="H6" s="552"/>
    </row>
    <row r="7" spans="1:8" ht="81" customHeight="1" x14ac:dyDescent="0.35">
      <c r="A7" s="3"/>
      <c r="B7" s="97"/>
      <c r="C7" s="9" t="s">
        <v>6</v>
      </c>
      <c r="D7" s="551" t="s">
        <v>7</v>
      </c>
      <c r="E7" s="551"/>
      <c r="F7" s="551"/>
      <c r="G7" s="551"/>
      <c r="H7" s="552"/>
    </row>
    <row r="8" spans="1:8" ht="77.25" customHeight="1" x14ac:dyDescent="0.35">
      <c r="A8" s="3"/>
      <c r="B8" s="97"/>
      <c r="C8" s="9" t="s">
        <v>8</v>
      </c>
      <c r="D8" s="551" t="s">
        <v>75</v>
      </c>
      <c r="E8" s="551"/>
      <c r="F8" s="551"/>
      <c r="G8" s="551"/>
      <c r="H8" s="552"/>
    </row>
    <row r="9" spans="1:8" ht="134.25" customHeight="1" x14ac:dyDescent="0.35">
      <c r="A9" s="3"/>
      <c r="B9" s="97"/>
      <c r="C9" s="9" t="s">
        <v>9</v>
      </c>
      <c r="D9" s="551" t="s">
        <v>61</v>
      </c>
      <c r="E9" s="551"/>
      <c r="F9" s="551"/>
      <c r="G9" s="551"/>
      <c r="H9" s="552"/>
    </row>
    <row r="10" spans="1:8" ht="79.5" customHeight="1" x14ac:dyDescent="0.35">
      <c r="A10" s="3"/>
      <c r="B10" s="97"/>
      <c r="C10" s="9" t="s">
        <v>10</v>
      </c>
      <c r="D10" s="551" t="s">
        <v>62</v>
      </c>
      <c r="E10" s="551"/>
      <c r="F10" s="551"/>
      <c r="G10" s="551"/>
      <c r="H10" s="552"/>
    </row>
    <row r="11" spans="1:8" ht="41.25" customHeight="1" x14ac:dyDescent="0.35">
      <c r="A11" s="3"/>
      <c r="B11" s="97"/>
      <c r="C11" s="9" t="s">
        <v>11</v>
      </c>
      <c r="D11" s="551" t="s">
        <v>12</v>
      </c>
      <c r="E11" s="551"/>
      <c r="F11" s="551"/>
      <c r="G11" s="551"/>
      <c r="H11" s="552"/>
    </row>
    <row r="12" spans="1:8" ht="135.75" customHeight="1" x14ac:dyDescent="0.35">
      <c r="A12" s="3"/>
      <c r="B12" s="97"/>
      <c r="C12" s="9" t="s">
        <v>13</v>
      </c>
      <c r="D12" s="551" t="s">
        <v>94</v>
      </c>
      <c r="E12" s="551"/>
      <c r="F12" s="551"/>
      <c r="G12" s="551"/>
      <c r="H12" s="552"/>
    </row>
    <row r="13" spans="1:8" ht="62.25" customHeight="1" x14ac:dyDescent="0.35">
      <c r="A13" s="3"/>
      <c r="B13" s="97"/>
      <c r="C13" s="28" t="s">
        <v>14</v>
      </c>
      <c r="D13" s="551" t="s">
        <v>15</v>
      </c>
      <c r="E13" s="551"/>
      <c r="F13" s="551"/>
      <c r="G13" s="551"/>
      <c r="H13" s="552"/>
    </row>
    <row r="14" spans="1:8" ht="108" customHeight="1" x14ac:dyDescent="0.35">
      <c r="A14" s="3"/>
      <c r="B14" s="97"/>
      <c r="C14" s="9" t="s">
        <v>16</v>
      </c>
      <c r="D14" s="553" t="s">
        <v>151</v>
      </c>
      <c r="E14" s="554"/>
      <c r="F14" s="554"/>
      <c r="G14" s="554"/>
      <c r="H14" s="555"/>
    </row>
    <row r="15" spans="1:8" ht="198.75" customHeight="1" x14ac:dyDescent="0.35">
      <c r="A15" s="3"/>
      <c r="B15" s="97"/>
      <c r="C15" s="9" t="s">
        <v>17</v>
      </c>
      <c r="D15" s="551" t="s">
        <v>18</v>
      </c>
      <c r="E15" s="551"/>
      <c r="F15" s="551"/>
      <c r="G15" s="551"/>
      <c r="H15" s="552"/>
    </row>
    <row r="16" spans="1:8" ht="150" customHeight="1" x14ac:dyDescent="0.35">
      <c r="A16" s="3"/>
      <c r="B16" s="97"/>
      <c r="C16" s="9" t="s">
        <v>19</v>
      </c>
      <c r="D16" s="551" t="s">
        <v>20</v>
      </c>
      <c r="E16" s="551"/>
      <c r="F16" s="551"/>
      <c r="G16" s="551"/>
      <c r="H16" s="552"/>
    </row>
    <row r="17" spans="1:27" ht="110.25" customHeight="1" x14ac:dyDescent="0.35">
      <c r="A17" s="3"/>
      <c r="B17" s="97"/>
      <c r="C17" s="9" t="s">
        <v>21</v>
      </c>
      <c r="D17" s="551" t="s">
        <v>22</v>
      </c>
      <c r="E17" s="551"/>
      <c r="F17" s="551"/>
      <c r="G17" s="551"/>
      <c r="H17" s="552"/>
    </row>
    <row r="18" spans="1:27" ht="81.75" customHeight="1" x14ac:dyDescent="0.35">
      <c r="A18" s="3"/>
      <c r="B18" s="97"/>
      <c r="C18" s="9" t="s">
        <v>23</v>
      </c>
      <c r="D18" s="551" t="s">
        <v>170</v>
      </c>
      <c r="E18" s="551"/>
      <c r="F18" s="551"/>
      <c r="G18" s="551"/>
      <c r="H18" s="552"/>
    </row>
    <row r="19" spans="1:27" ht="63.75" customHeight="1" thickBot="1" x14ac:dyDescent="0.4">
      <c r="A19" s="3"/>
      <c r="B19" s="34"/>
      <c r="C19" s="35" t="s">
        <v>24</v>
      </c>
      <c r="D19" s="556" t="s">
        <v>77</v>
      </c>
      <c r="E19" s="556"/>
      <c r="F19" s="556"/>
      <c r="G19" s="556"/>
      <c r="H19" s="557"/>
    </row>
    <row r="20" spans="1:27" ht="18.75" thickBot="1" x14ac:dyDescent="0.4">
      <c r="B20" s="131"/>
      <c r="C20" s="131"/>
      <c r="D20" s="131"/>
      <c r="E20" s="131"/>
      <c r="F20" s="132"/>
      <c r="G20" s="131"/>
      <c r="H20" s="131"/>
    </row>
    <row r="21" spans="1:27" ht="56.25" x14ac:dyDescent="0.35">
      <c r="B21" s="31" t="s">
        <v>25</v>
      </c>
      <c r="C21" s="36" t="s">
        <v>55</v>
      </c>
      <c r="D21" s="36" t="s">
        <v>26</v>
      </c>
      <c r="E21" s="36" t="s">
        <v>27</v>
      </c>
      <c r="F21" s="4" t="s">
        <v>28</v>
      </c>
      <c r="G21" s="37" t="s">
        <v>29</v>
      </c>
      <c r="H21" s="38" t="s">
        <v>30</v>
      </c>
    </row>
    <row r="22" spans="1:27" ht="19.5" thickBot="1" x14ac:dyDescent="0.4">
      <c r="B22" s="133">
        <v>1</v>
      </c>
      <c r="C22" s="134">
        <v>2</v>
      </c>
      <c r="D22" s="134">
        <v>3</v>
      </c>
      <c r="E22" s="134">
        <v>4</v>
      </c>
      <c r="F22" s="134">
        <v>5</v>
      </c>
      <c r="G22" s="135">
        <v>6</v>
      </c>
      <c r="H22" s="136">
        <v>7</v>
      </c>
    </row>
    <row r="23" spans="1:27" ht="15.75" customHeight="1" thickBot="1" x14ac:dyDescent="0.4">
      <c r="B23" s="39"/>
      <c r="C23" s="137"/>
      <c r="D23" s="192" t="s">
        <v>31</v>
      </c>
      <c r="E23" s="138"/>
      <c r="F23" s="139"/>
      <c r="G23" s="140"/>
      <c r="H23" s="141"/>
    </row>
    <row r="24" spans="1:27" ht="19.5" customHeight="1" x14ac:dyDescent="0.35">
      <c r="B24" s="8">
        <v>1</v>
      </c>
      <c r="C24" s="94" t="s">
        <v>132</v>
      </c>
      <c r="D24" s="40" t="s">
        <v>32</v>
      </c>
      <c r="E24" s="21" t="s">
        <v>33</v>
      </c>
      <c r="F24" s="390">
        <v>1</v>
      </c>
      <c r="G24" s="472">
        <v>0</v>
      </c>
      <c r="H24" s="475">
        <f>F24*G24</f>
        <v>0</v>
      </c>
    </row>
    <row r="25" spans="1:27" ht="36" customHeight="1" x14ac:dyDescent="0.35">
      <c r="B25" s="71">
        <v>2</v>
      </c>
      <c r="C25" s="70" t="s">
        <v>133</v>
      </c>
      <c r="D25" s="72" t="s">
        <v>34</v>
      </c>
      <c r="E25" s="73" t="s">
        <v>33</v>
      </c>
      <c r="F25" s="391">
        <v>1</v>
      </c>
      <c r="G25" s="451">
        <v>0</v>
      </c>
      <c r="H25" s="476">
        <f t="shared" ref="H25:H29" si="0">F25*G25</f>
        <v>0</v>
      </c>
    </row>
    <row r="26" spans="1:27" ht="22.5" customHeight="1" x14ac:dyDescent="0.35">
      <c r="B26" s="71">
        <v>3</v>
      </c>
      <c r="C26" s="95" t="s">
        <v>134</v>
      </c>
      <c r="D26" s="41" t="s">
        <v>35</v>
      </c>
      <c r="E26" s="73" t="s">
        <v>33</v>
      </c>
      <c r="F26" s="391">
        <v>1</v>
      </c>
      <c r="G26" s="451">
        <v>0</v>
      </c>
      <c r="H26" s="476">
        <f t="shared" si="0"/>
        <v>0</v>
      </c>
    </row>
    <row r="27" spans="1:27" ht="36" customHeight="1" x14ac:dyDescent="0.35">
      <c r="B27" s="71">
        <v>4</v>
      </c>
      <c r="C27" s="95" t="s">
        <v>135</v>
      </c>
      <c r="D27" s="41" t="s">
        <v>57</v>
      </c>
      <c r="E27" s="73" t="s">
        <v>33</v>
      </c>
      <c r="F27" s="391">
        <v>1</v>
      </c>
      <c r="G27" s="451">
        <v>0</v>
      </c>
      <c r="H27" s="476">
        <f t="shared" si="0"/>
        <v>0</v>
      </c>
    </row>
    <row r="28" spans="1:27" ht="76.5" customHeight="1" x14ac:dyDescent="0.35">
      <c r="B28" s="71">
        <v>5</v>
      </c>
      <c r="C28" s="95" t="s">
        <v>136</v>
      </c>
      <c r="D28" s="41" t="s">
        <v>364</v>
      </c>
      <c r="E28" s="73" t="s">
        <v>33</v>
      </c>
      <c r="F28" s="391">
        <v>1</v>
      </c>
      <c r="G28" s="451">
        <v>0</v>
      </c>
      <c r="H28" s="476">
        <f t="shared" si="0"/>
        <v>0</v>
      </c>
    </row>
    <row r="29" spans="1:27" ht="36.75" customHeight="1" thickBot="1" x14ac:dyDescent="0.4">
      <c r="B29" s="17">
        <v>6</v>
      </c>
      <c r="C29" s="35">
        <v>14</v>
      </c>
      <c r="D29" s="43" t="s">
        <v>78</v>
      </c>
      <c r="E29" s="16" t="s">
        <v>33</v>
      </c>
      <c r="F29" s="393">
        <v>1</v>
      </c>
      <c r="G29" s="477">
        <v>0</v>
      </c>
      <c r="H29" s="478">
        <f t="shared" si="0"/>
        <v>0</v>
      </c>
    </row>
    <row r="30" spans="1:27" ht="22.5" customHeight="1" thickBot="1" x14ac:dyDescent="0.4">
      <c r="B30" s="473"/>
      <c r="C30" s="246"/>
      <c r="D30" s="558" t="s">
        <v>56</v>
      </c>
      <c r="E30" s="558"/>
      <c r="F30" s="558"/>
      <c r="G30" s="559"/>
      <c r="H30" s="474">
        <f>SUM(H24:H29)</f>
        <v>0</v>
      </c>
    </row>
    <row r="31" spans="1:27" s="6" customFormat="1" ht="21" customHeight="1" thickBot="1" x14ac:dyDescent="0.3">
      <c r="A31" s="5"/>
      <c r="B31" s="538" t="s">
        <v>171</v>
      </c>
      <c r="C31" s="539"/>
      <c r="D31" s="539"/>
      <c r="E31" s="539"/>
      <c r="F31" s="539"/>
      <c r="G31" s="539"/>
      <c r="H31" s="540"/>
      <c r="I31" s="5"/>
      <c r="J31" s="5"/>
      <c r="K31" s="5"/>
      <c r="L31" s="5"/>
      <c r="M31" s="5"/>
      <c r="N31" s="5"/>
      <c r="O31" s="5"/>
      <c r="P31" s="5"/>
      <c r="Q31" s="5"/>
      <c r="R31" s="5"/>
      <c r="S31" s="5"/>
      <c r="T31" s="5"/>
      <c r="U31" s="5"/>
      <c r="V31" s="5"/>
      <c r="W31" s="5"/>
      <c r="X31" s="5"/>
      <c r="Y31" s="5"/>
      <c r="Z31" s="5"/>
      <c r="AA31" s="5"/>
    </row>
    <row r="32" spans="1:27" s="6" customFormat="1" ht="19.5" thickBot="1" x14ac:dyDescent="0.3">
      <c r="A32" s="5"/>
      <c r="B32" s="142"/>
      <c r="C32" s="143"/>
      <c r="D32" s="192" t="s">
        <v>36</v>
      </c>
      <c r="E32" s="144"/>
      <c r="F32" s="144"/>
      <c r="G32" s="144"/>
      <c r="H32" s="145"/>
      <c r="I32" s="5"/>
      <c r="J32" s="5"/>
      <c r="K32" s="5"/>
      <c r="L32" s="5"/>
      <c r="M32" s="5"/>
      <c r="N32" s="5"/>
      <c r="O32" s="5"/>
      <c r="P32" s="5"/>
      <c r="Q32" s="5"/>
      <c r="R32" s="5"/>
      <c r="S32" s="5"/>
      <c r="T32" s="5"/>
      <c r="U32" s="5"/>
      <c r="V32" s="5"/>
      <c r="W32" s="5"/>
      <c r="X32" s="5"/>
      <c r="Y32" s="5"/>
      <c r="Z32" s="5"/>
      <c r="AA32" s="5"/>
    </row>
    <row r="33" spans="1:27" s="6" customFormat="1" ht="18.75" x14ac:dyDescent="0.35">
      <c r="A33" s="5"/>
      <c r="B33" s="8">
        <v>7</v>
      </c>
      <c r="C33" s="94" t="s">
        <v>67</v>
      </c>
      <c r="D33" s="46" t="s">
        <v>172</v>
      </c>
      <c r="E33" s="21" t="s">
        <v>37</v>
      </c>
      <c r="F33" s="685">
        <v>0.27900000000000003</v>
      </c>
      <c r="G33" s="472">
        <v>0</v>
      </c>
      <c r="H33" s="475">
        <f>F33*G33</f>
        <v>0</v>
      </c>
      <c r="I33" s="5"/>
      <c r="J33" s="5"/>
      <c r="K33" s="5"/>
      <c r="L33" s="5"/>
      <c r="M33" s="5"/>
      <c r="N33" s="5"/>
      <c r="O33" s="5"/>
      <c r="P33" s="5"/>
      <c r="Q33" s="5"/>
      <c r="R33" s="5"/>
      <c r="S33" s="5"/>
      <c r="T33" s="5"/>
      <c r="U33" s="5"/>
      <c r="V33" s="5"/>
      <c r="W33" s="5"/>
      <c r="X33" s="5"/>
      <c r="Y33" s="5"/>
      <c r="Z33" s="5"/>
      <c r="AA33" s="5"/>
    </row>
    <row r="34" spans="1:27" s="6" customFormat="1" ht="37.5" x14ac:dyDescent="0.35">
      <c r="A34" s="5"/>
      <c r="B34" s="71">
        <f>B33+1</f>
        <v>8</v>
      </c>
      <c r="C34" s="95" t="s">
        <v>69</v>
      </c>
      <c r="D34" s="7" t="s">
        <v>175</v>
      </c>
      <c r="E34" s="73" t="s">
        <v>38</v>
      </c>
      <c r="F34" s="460">
        <v>189.32</v>
      </c>
      <c r="G34" s="451">
        <v>0</v>
      </c>
      <c r="H34" s="476">
        <f t="shared" ref="H34:H37" si="1">F34*G34</f>
        <v>0</v>
      </c>
      <c r="I34" s="5"/>
      <c r="J34" s="5"/>
      <c r="K34" s="5"/>
      <c r="L34" s="5"/>
      <c r="M34" s="5"/>
      <c r="N34" s="5"/>
      <c r="O34" s="5"/>
      <c r="P34" s="5"/>
      <c r="Q34" s="5"/>
      <c r="R34" s="5"/>
      <c r="S34" s="5"/>
      <c r="T34" s="5"/>
      <c r="U34" s="5"/>
      <c r="V34" s="5"/>
      <c r="W34" s="5"/>
      <c r="X34" s="5"/>
      <c r="Y34" s="5"/>
      <c r="Z34" s="5"/>
      <c r="AA34" s="5"/>
    </row>
    <row r="35" spans="1:27" s="5" customFormat="1" ht="37.5" x14ac:dyDescent="0.35">
      <c r="B35" s="71">
        <f t="shared" ref="B35:B37" si="2">B34+1</f>
        <v>9</v>
      </c>
      <c r="C35" s="93" t="s">
        <v>160</v>
      </c>
      <c r="D35" s="7" t="s">
        <v>209</v>
      </c>
      <c r="E35" s="73" t="s">
        <v>38</v>
      </c>
      <c r="F35" s="460">
        <v>3.77</v>
      </c>
      <c r="G35" s="451">
        <v>0</v>
      </c>
      <c r="H35" s="476">
        <f t="shared" si="1"/>
        <v>0</v>
      </c>
    </row>
    <row r="36" spans="1:27" s="6" customFormat="1" ht="78" customHeight="1" x14ac:dyDescent="0.35">
      <c r="A36" s="5"/>
      <c r="B36" s="71">
        <f t="shared" si="2"/>
        <v>10</v>
      </c>
      <c r="C36" s="95" t="s">
        <v>304</v>
      </c>
      <c r="D36" s="7" t="s">
        <v>173</v>
      </c>
      <c r="E36" s="73" t="s">
        <v>41</v>
      </c>
      <c r="F36" s="460">
        <v>1</v>
      </c>
      <c r="G36" s="451">
        <v>0</v>
      </c>
      <c r="H36" s="476">
        <f t="shared" si="1"/>
        <v>0</v>
      </c>
      <c r="I36" s="5"/>
      <c r="J36" s="5"/>
      <c r="K36" s="5"/>
      <c r="L36" s="5"/>
      <c r="M36" s="5"/>
      <c r="N36" s="5"/>
      <c r="O36" s="5"/>
      <c r="P36" s="5"/>
      <c r="Q36" s="5"/>
      <c r="R36" s="5"/>
      <c r="S36" s="5"/>
      <c r="T36" s="5"/>
      <c r="U36" s="5"/>
      <c r="V36" s="5"/>
      <c r="W36" s="5"/>
      <c r="X36" s="5"/>
      <c r="Y36" s="5"/>
      <c r="Z36" s="5"/>
      <c r="AA36" s="5"/>
    </row>
    <row r="37" spans="1:27" s="6" customFormat="1" ht="57" thickBot="1" x14ac:dyDescent="0.4">
      <c r="A37" s="5"/>
      <c r="B37" s="17">
        <f t="shared" si="2"/>
        <v>11</v>
      </c>
      <c r="C37" s="146" t="s">
        <v>304</v>
      </c>
      <c r="D37" s="147" t="s">
        <v>174</v>
      </c>
      <c r="E37" s="16" t="s">
        <v>41</v>
      </c>
      <c r="F37" s="461">
        <v>3</v>
      </c>
      <c r="G37" s="477">
        <v>0</v>
      </c>
      <c r="H37" s="478">
        <f t="shared" si="1"/>
        <v>0</v>
      </c>
      <c r="I37" s="5"/>
      <c r="J37" s="5"/>
      <c r="K37" s="5"/>
      <c r="L37" s="5"/>
      <c r="M37" s="5"/>
      <c r="N37" s="5"/>
      <c r="O37" s="5"/>
      <c r="P37" s="5"/>
      <c r="Q37" s="5"/>
      <c r="R37" s="5"/>
      <c r="S37" s="5"/>
      <c r="T37" s="5"/>
      <c r="U37" s="5"/>
      <c r="V37" s="5"/>
      <c r="W37" s="5"/>
      <c r="X37" s="5"/>
      <c r="Y37" s="5"/>
      <c r="Z37" s="5"/>
      <c r="AA37" s="5"/>
    </row>
    <row r="38" spans="1:27" s="6" customFormat="1" ht="19.899999999999999" customHeight="1" thickBot="1" x14ac:dyDescent="0.4">
      <c r="A38" s="5"/>
      <c r="B38" s="541" t="s">
        <v>42</v>
      </c>
      <c r="C38" s="542"/>
      <c r="D38" s="542"/>
      <c r="E38" s="542"/>
      <c r="F38" s="542"/>
      <c r="G38" s="543"/>
      <c r="H38" s="479">
        <f>SUM(H33:H37)</f>
        <v>0</v>
      </c>
      <c r="I38" s="5"/>
      <c r="J38" s="5"/>
      <c r="K38" s="5"/>
      <c r="L38" s="5"/>
      <c r="M38" s="5"/>
      <c r="N38" s="5"/>
      <c r="O38" s="5"/>
      <c r="P38" s="5"/>
      <c r="Q38" s="5"/>
      <c r="R38" s="5"/>
      <c r="S38" s="5"/>
      <c r="T38" s="5"/>
      <c r="U38" s="5"/>
      <c r="V38" s="5"/>
      <c r="W38" s="5"/>
      <c r="X38" s="5"/>
      <c r="Y38" s="5"/>
      <c r="Z38" s="5"/>
      <c r="AA38" s="5"/>
    </row>
    <row r="39" spans="1:27" s="6" customFormat="1" ht="16.149999999999999" customHeight="1" thickBot="1" x14ac:dyDescent="0.4">
      <c r="A39" s="5"/>
      <c r="B39" s="148"/>
      <c r="C39" s="148"/>
      <c r="D39" s="192" t="s">
        <v>43</v>
      </c>
      <c r="E39" s="156"/>
      <c r="F39" s="150"/>
      <c r="G39" s="150"/>
      <c r="H39" s="151"/>
      <c r="I39" s="5"/>
      <c r="J39" s="5"/>
      <c r="K39" s="5"/>
      <c r="L39" s="5"/>
      <c r="M39" s="5"/>
      <c r="N39" s="5"/>
      <c r="O39" s="5"/>
      <c r="P39" s="5"/>
      <c r="Q39" s="5"/>
      <c r="R39" s="5"/>
      <c r="S39" s="5"/>
      <c r="T39" s="5"/>
      <c r="U39" s="5"/>
      <c r="V39" s="5"/>
      <c r="W39" s="5"/>
      <c r="X39" s="5"/>
      <c r="Y39" s="5"/>
      <c r="Z39" s="5"/>
      <c r="AA39" s="5"/>
    </row>
    <row r="40" spans="1:27" s="6" customFormat="1" ht="53.25" customHeight="1" x14ac:dyDescent="0.35">
      <c r="A40" s="5"/>
      <c r="B40" s="8">
        <v>12</v>
      </c>
      <c r="C40" s="94" t="s">
        <v>70</v>
      </c>
      <c r="D40" s="46" t="s">
        <v>176</v>
      </c>
      <c r="E40" s="21" t="s">
        <v>40</v>
      </c>
      <c r="F40" s="392">
        <v>799.34</v>
      </c>
      <c r="G40" s="472">
        <v>0</v>
      </c>
      <c r="H40" s="475">
        <f>F40*G40</f>
        <v>0</v>
      </c>
      <c r="I40" s="5"/>
      <c r="J40" s="5"/>
      <c r="K40" s="5"/>
      <c r="L40" s="5"/>
      <c r="M40" s="5"/>
      <c r="N40" s="5"/>
      <c r="O40" s="5"/>
      <c r="P40" s="5"/>
      <c r="Q40" s="5"/>
      <c r="R40" s="5"/>
      <c r="S40" s="5"/>
      <c r="T40" s="5"/>
      <c r="U40" s="5"/>
      <c r="V40" s="5"/>
      <c r="W40" s="5"/>
      <c r="X40" s="5"/>
      <c r="Y40" s="5"/>
      <c r="Z40" s="5"/>
      <c r="AA40" s="5"/>
    </row>
    <row r="41" spans="1:27" s="6" customFormat="1" ht="21" customHeight="1" x14ac:dyDescent="0.35">
      <c r="A41" s="5"/>
      <c r="B41" s="71">
        <v>13</v>
      </c>
      <c r="C41" s="95" t="s">
        <v>71</v>
      </c>
      <c r="D41" s="7" t="s">
        <v>177</v>
      </c>
      <c r="E41" s="73" t="s">
        <v>39</v>
      </c>
      <c r="F41" s="406">
        <v>2164.3200000000002</v>
      </c>
      <c r="G41" s="451">
        <v>0</v>
      </c>
      <c r="H41" s="476">
        <f t="shared" ref="H41:H42" si="3">F41*G41</f>
        <v>0</v>
      </c>
      <c r="I41" s="5"/>
      <c r="J41" s="5"/>
      <c r="K41" s="5"/>
      <c r="L41" s="5"/>
      <c r="M41" s="5"/>
      <c r="N41" s="5"/>
      <c r="O41" s="5"/>
      <c r="P41" s="5"/>
      <c r="Q41" s="5"/>
      <c r="R41" s="5"/>
      <c r="S41" s="5"/>
      <c r="T41" s="5"/>
      <c r="U41" s="5"/>
      <c r="V41" s="5"/>
      <c r="W41" s="5"/>
      <c r="X41" s="5"/>
      <c r="Y41" s="5"/>
      <c r="Z41" s="5"/>
      <c r="AA41" s="5"/>
    </row>
    <row r="42" spans="1:27" s="153" customFormat="1" ht="38.25" thickBot="1" x14ac:dyDescent="0.4">
      <c r="A42" s="152"/>
      <c r="B42" s="17">
        <v>14</v>
      </c>
      <c r="C42" s="146" t="s">
        <v>122</v>
      </c>
      <c r="D42" s="147" t="s">
        <v>252</v>
      </c>
      <c r="E42" s="16" t="s">
        <v>40</v>
      </c>
      <c r="F42" s="407">
        <v>1.74</v>
      </c>
      <c r="G42" s="477">
        <v>0</v>
      </c>
      <c r="H42" s="478">
        <f t="shared" si="3"/>
        <v>0</v>
      </c>
      <c r="I42" s="152"/>
      <c r="J42" s="152"/>
      <c r="K42" s="152"/>
      <c r="L42" s="152"/>
      <c r="M42" s="152"/>
      <c r="N42" s="152"/>
      <c r="O42" s="152"/>
      <c r="P42" s="152"/>
      <c r="Q42" s="152"/>
      <c r="R42" s="152"/>
      <c r="S42" s="152"/>
      <c r="T42" s="152"/>
      <c r="U42" s="152"/>
      <c r="V42" s="152"/>
      <c r="W42" s="152"/>
      <c r="X42" s="152"/>
      <c r="Y42" s="152"/>
      <c r="Z42" s="152"/>
      <c r="AA42" s="152"/>
    </row>
    <row r="43" spans="1:27" s="6" customFormat="1" ht="21" customHeight="1" thickBot="1" x14ac:dyDescent="0.4">
      <c r="A43" s="5"/>
      <c r="B43" s="541" t="s">
        <v>44</v>
      </c>
      <c r="C43" s="542"/>
      <c r="D43" s="542"/>
      <c r="E43" s="542"/>
      <c r="F43" s="542"/>
      <c r="G43" s="543"/>
      <c r="H43" s="479">
        <f>SUM(H40:H42)</f>
        <v>0</v>
      </c>
      <c r="I43" s="5"/>
      <c r="J43" s="5"/>
      <c r="K43" s="5"/>
      <c r="L43" s="5"/>
      <c r="M43" s="5"/>
      <c r="N43" s="5"/>
      <c r="O43" s="5"/>
      <c r="P43" s="5"/>
      <c r="Q43" s="5"/>
      <c r="R43" s="5"/>
      <c r="S43" s="5"/>
      <c r="T43" s="5"/>
      <c r="U43" s="5"/>
      <c r="V43" s="5"/>
      <c r="W43" s="5"/>
      <c r="X43" s="5"/>
      <c r="Y43" s="5"/>
      <c r="Z43" s="5"/>
      <c r="AA43" s="5"/>
    </row>
    <row r="44" spans="1:27" s="6" customFormat="1" ht="16.899999999999999" customHeight="1" thickBot="1" x14ac:dyDescent="0.4">
      <c r="A44" s="5"/>
      <c r="B44" s="268"/>
      <c r="C44" s="269"/>
      <c r="D44" s="192" t="s">
        <v>45</v>
      </c>
      <c r="E44" s="156"/>
      <c r="F44" s="270"/>
      <c r="G44" s="270"/>
      <c r="H44" s="158"/>
      <c r="I44" s="5"/>
      <c r="J44" s="5"/>
      <c r="K44" s="5"/>
      <c r="L44" s="5"/>
      <c r="M44" s="5"/>
      <c r="N44" s="5"/>
      <c r="O44" s="5"/>
      <c r="P44" s="5"/>
      <c r="Q44" s="5"/>
      <c r="R44" s="5"/>
      <c r="S44" s="5"/>
      <c r="T44" s="5"/>
      <c r="U44" s="5"/>
      <c r="V44" s="5"/>
      <c r="W44" s="5"/>
      <c r="X44" s="5"/>
      <c r="Y44" s="5"/>
      <c r="Z44" s="5"/>
      <c r="AA44" s="5"/>
    </row>
    <row r="45" spans="1:27" s="6" customFormat="1" ht="55.5" customHeight="1" x14ac:dyDescent="0.35">
      <c r="A45" s="5"/>
      <c r="B45" s="8">
        <v>15</v>
      </c>
      <c r="C45" s="94" t="s">
        <v>72</v>
      </c>
      <c r="D45" s="46" t="s">
        <v>208</v>
      </c>
      <c r="E45" s="21" t="s">
        <v>40</v>
      </c>
      <c r="F45" s="390">
        <v>613.97</v>
      </c>
      <c r="G45" s="472">
        <v>0</v>
      </c>
      <c r="H45" s="475">
        <f t="shared" ref="H45:H52" si="4">(F45*G45)</f>
        <v>0</v>
      </c>
      <c r="I45" s="5"/>
      <c r="J45" s="5"/>
      <c r="K45" s="5"/>
      <c r="L45" s="5"/>
      <c r="M45" s="5"/>
      <c r="N45" s="5"/>
      <c r="O45" s="5"/>
      <c r="P45" s="5"/>
      <c r="Q45" s="5"/>
      <c r="R45" s="5"/>
      <c r="S45" s="5"/>
      <c r="T45" s="5"/>
      <c r="U45" s="5"/>
      <c r="V45" s="5"/>
      <c r="W45" s="5"/>
      <c r="X45" s="5"/>
      <c r="Y45" s="5"/>
      <c r="Z45" s="5"/>
      <c r="AA45" s="5"/>
    </row>
    <row r="46" spans="1:27" ht="38.25" customHeight="1" x14ac:dyDescent="0.35">
      <c r="A46" s="271"/>
      <c r="B46" s="89">
        <v>16</v>
      </c>
      <c r="C46" s="95" t="s">
        <v>73</v>
      </c>
      <c r="D46" s="91" t="s">
        <v>146</v>
      </c>
      <c r="E46" s="92" t="s">
        <v>39</v>
      </c>
      <c r="F46" s="395">
        <v>1499.49</v>
      </c>
      <c r="G46" s="451">
        <v>0</v>
      </c>
      <c r="H46" s="476">
        <f t="shared" si="4"/>
        <v>0</v>
      </c>
      <c r="I46"/>
      <c r="J46"/>
      <c r="K46"/>
      <c r="L46"/>
      <c r="M46"/>
      <c r="N46"/>
      <c r="O46"/>
      <c r="P46"/>
      <c r="Q46"/>
      <c r="R46"/>
      <c r="S46"/>
      <c r="T46"/>
      <c r="U46"/>
      <c r="V46"/>
      <c r="W46"/>
      <c r="X46"/>
      <c r="Y46"/>
      <c r="Z46"/>
      <c r="AA46"/>
    </row>
    <row r="47" spans="1:27" s="6" customFormat="1" ht="34.9" customHeight="1" x14ac:dyDescent="0.35">
      <c r="A47" s="5"/>
      <c r="B47" s="71">
        <v>17</v>
      </c>
      <c r="C47" s="95" t="s">
        <v>74</v>
      </c>
      <c r="D47" s="7" t="s">
        <v>210</v>
      </c>
      <c r="E47" s="73" t="s">
        <v>39</v>
      </c>
      <c r="F47" s="395">
        <v>1499.49</v>
      </c>
      <c r="G47" s="451">
        <v>0</v>
      </c>
      <c r="H47" s="476">
        <f t="shared" si="4"/>
        <v>0</v>
      </c>
      <c r="I47" s="5"/>
      <c r="J47" s="5"/>
      <c r="K47" s="5"/>
      <c r="L47" s="5"/>
      <c r="M47" s="5"/>
      <c r="N47" s="5"/>
      <c r="O47" s="5"/>
      <c r="P47" s="5"/>
      <c r="Q47" s="5"/>
      <c r="R47" s="5"/>
      <c r="S47" s="5"/>
      <c r="T47" s="5"/>
      <c r="U47" s="5"/>
      <c r="V47" s="5"/>
      <c r="W47" s="5"/>
      <c r="X47" s="5"/>
      <c r="Y47" s="5"/>
      <c r="Z47" s="5"/>
      <c r="AA47" s="5"/>
    </row>
    <row r="48" spans="1:27" ht="60.75" customHeight="1" x14ac:dyDescent="0.35">
      <c r="A48" s="79"/>
      <c r="B48" s="89">
        <v>18</v>
      </c>
      <c r="C48" s="95" t="s">
        <v>74</v>
      </c>
      <c r="D48" s="91" t="s">
        <v>178</v>
      </c>
      <c r="E48" s="73" t="s">
        <v>39</v>
      </c>
      <c r="F48" s="395">
        <v>101.88</v>
      </c>
      <c r="G48" s="451">
        <v>0</v>
      </c>
      <c r="H48" s="476">
        <f t="shared" si="4"/>
        <v>0</v>
      </c>
      <c r="I48"/>
      <c r="J48"/>
      <c r="K48"/>
      <c r="L48"/>
      <c r="M48"/>
      <c r="N48"/>
      <c r="O48"/>
      <c r="P48"/>
      <c r="Q48"/>
      <c r="R48"/>
      <c r="S48"/>
      <c r="T48"/>
      <c r="U48"/>
      <c r="V48"/>
      <c r="W48"/>
      <c r="X48"/>
      <c r="Y48"/>
      <c r="Z48"/>
      <c r="AA48"/>
    </row>
    <row r="49" spans="1:27" s="6" customFormat="1" ht="56.25" x14ac:dyDescent="0.35">
      <c r="A49" s="5"/>
      <c r="B49" s="71">
        <v>19</v>
      </c>
      <c r="C49" s="95" t="s">
        <v>138</v>
      </c>
      <c r="D49" s="7" t="s">
        <v>179</v>
      </c>
      <c r="E49" s="73" t="s">
        <v>38</v>
      </c>
      <c r="F49" s="391">
        <v>469.57</v>
      </c>
      <c r="G49" s="451">
        <v>0</v>
      </c>
      <c r="H49" s="476">
        <f t="shared" si="4"/>
        <v>0</v>
      </c>
      <c r="I49" s="5"/>
      <c r="J49" s="5"/>
      <c r="K49" s="5"/>
      <c r="L49" s="5"/>
      <c r="M49" s="5"/>
      <c r="N49" s="5"/>
      <c r="O49" s="5"/>
      <c r="P49" s="5"/>
      <c r="Q49" s="5"/>
      <c r="R49" s="5"/>
      <c r="S49" s="5"/>
      <c r="T49" s="5"/>
      <c r="U49" s="5"/>
      <c r="V49" s="5"/>
      <c r="W49" s="5"/>
      <c r="X49" s="5"/>
      <c r="Y49" s="5"/>
      <c r="Z49" s="5"/>
      <c r="AA49" s="5"/>
    </row>
    <row r="50" spans="1:27" s="6" customFormat="1" ht="56.25" x14ac:dyDescent="0.35">
      <c r="A50" s="5"/>
      <c r="B50" s="89">
        <v>20</v>
      </c>
      <c r="C50" s="95" t="s">
        <v>138</v>
      </c>
      <c r="D50" s="7" t="s">
        <v>211</v>
      </c>
      <c r="E50" s="73" t="s">
        <v>38</v>
      </c>
      <c r="F50" s="391">
        <v>469.57</v>
      </c>
      <c r="G50" s="451">
        <v>0</v>
      </c>
      <c r="H50" s="476">
        <f t="shared" si="4"/>
        <v>0</v>
      </c>
      <c r="I50" s="5"/>
      <c r="J50" s="5"/>
      <c r="K50" s="5"/>
      <c r="L50" s="5"/>
      <c r="M50" s="5"/>
      <c r="N50" s="5"/>
      <c r="O50" s="5"/>
      <c r="P50" s="5"/>
      <c r="Q50" s="5"/>
      <c r="R50" s="5"/>
      <c r="S50" s="5"/>
      <c r="T50" s="5"/>
      <c r="U50" s="5"/>
      <c r="V50" s="5"/>
      <c r="W50" s="5"/>
      <c r="X50" s="5"/>
      <c r="Y50" s="5"/>
      <c r="Z50" s="5"/>
      <c r="AA50" s="5"/>
    </row>
    <row r="51" spans="1:27" s="6" customFormat="1" ht="60" customHeight="1" x14ac:dyDescent="0.35">
      <c r="A51" s="5"/>
      <c r="B51" s="71">
        <v>21</v>
      </c>
      <c r="C51" s="93" t="s">
        <v>163</v>
      </c>
      <c r="D51" s="7" t="s">
        <v>91</v>
      </c>
      <c r="E51" s="73" t="s">
        <v>39</v>
      </c>
      <c r="F51" s="395">
        <v>1499.49</v>
      </c>
      <c r="G51" s="451">
        <v>0</v>
      </c>
      <c r="H51" s="476">
        <f t="shared" si="4"/>
        <v>0</v>
      </c>
      <c r="I51" s="5"/>
      <c r="J51" s="5"/>
      <c r="K51" s="5"/>
      <c r="L51" s="5"/>
      <c r="M51" s="5"/>
      <c r="N51" s="5"/>
      <c r="O51" s="5"/>
      <c r="P51" s="5"/>
      <c r="Q51" s="5"/>
      <c r="R51" s="5"/>
      <c r="S51" s="5"/>
      <c r="T51" s="5"/>
      <c r="U51" s="5"/>
      <c r="V51" s="5"/>
      <c r="W51" s="5"/>
      <c r="X51" s="5"/>
      <c r="Y51" s="5"/>
      <c r="Z51" s="5"/>
      <c r="AA51" s="5"/>
    </row>
    <row r="52" spans="1:27" s="6" customFormat="1" ht="60.75" customHeight="1" thickBot="1" x14ac:dyDescent="0.4">
      <c r="A52" s="5"/>
      <c r="B52" s="175">
        <v>22</v>
      </c>
      <c r="C52" s="200" t="s">
        <v>164</v>
      </c>
      <c r="D52" s="147" t="s">
        <v>253</v>
      </c>
      <c r="E52" s="16" t="s">
        <v>39</v>
      </c>
      <c r="F52" s="393">
        <v>496</v>
      </c>
      <c r="G52" s="477">
        <v>0</v>
      </c>
      <c r="H52" s="478">
        <f t="shared" si="4"/>
        <v>0</v>
      </c>
      <c r="I52" s="5"/>
      <c r="J52" s="5"/>
      <c r="K52" s="5"/>
      <c r="L52" s="5"/>
      <c r="M52" s="5"/>
      <c r="N52" s="5"/>
      <c r="O52" s="5"/>
      <c r="P52" s="5"/>
      <c r="Q52" s="5"/>
      <c r="R52" s="5"/>
      <c r="S52" s="5"/>
      <c r="T52" s="5"/>
      <c r="U52" s="5"/>
      <c r="V52" s="5"/>
      <c r="W52" s="5"/>
      <c r="X52" s="5"/>
      <c r="Y52" s="5"/>
      <c r="Z52" s="5"/>
      <c r="AA52" s="5"/>
    </row>
    <row r="53" spans="1:27" s="6" customFormat="1" ht="23.25" customHeight="1" thickBot="1" x14ac:dyDescent="0.4">
      <c r="A53" s="5"/>
      <c r="B53" s="544" t="s">
        <v>46</v>
      </c>
      <c r="C53" s="545"/>
      <c r="D53" s="545"/>
      <c r="E53" s="545"/>
      <c r="F53" s="545"/>
      <c r="G53" s="550"/>
      <c r="H53" s="480">
        <f>SUM(H45:H52)</f>
        <v>0</v>
      </c>
      <c r="I53" s="5"/>
      <c r="J53" s="5"/>
      <c r="K53" s="5"/>
      <c r="L53" s="5"/>
      <c r="M53" s="5"/>
      <c r="N53" s="5"/>
      <c r="O53" s="5"/>
      <c r="P53" s="5"/>
      <c r="Q53" s="5"/>
      <c r="R53" s="5"/>
      <c r="S53" s="5"/>
      <c r="T53" s="5"/>
      <c r="U53" s="5"/>
      <c r="V53" s="5"/>
      <c r="W53" s="5"/>
      <c r="X53" s="5"/>
      <c r="Y53" s="5"/>
      <c r="Z53" s="5"/>
      <c r="AA53" s="5"/>
    </row>
    <row r="54" spans="1:27" s="5" customFormat="1" ht="20.45" customHeight="1" thickBot="1" x14ac:dyDescent="0.4">
      <c r="B54" s="204"/>
      <c r="C54" s="205"/>
      <c r="D54" s="265" t="s">
        <v>47</v>
      </c>
      <c r="E54" s="266"/>
      <c r="F54" s="195"/>
      <c r="G54" s="208"/>
      <c r="H54" s="106"/>
    </row>
    <row r="55" spans="1:27" s="5" customFormat="1" ht="264" customHeight="1" thickBot="1" x14ac:dyDescent="0.4">
      <c r="B55" s="126">
        <v>23</v>
      </c>
      <c r="C55" s="273"/>
      <c r="D55" s="125" t="s">
        <v>246</v>
      </c>
      <c r="E55" s="274" t="s">
        <v>38</v>
      </c>
      <c r="F55" s="396">
        <v>5.98</v>
      </c>
      <c r="G55" s="477">
        <v>0</v>
      </c>
      <c r="H55" s="478">
        <f>(F55*G55)</f>
        <v>0</v>
      </c>
    </row>
    <row r="56" spans="1:27" s="6" customFormat="1" ht="19.5" customHeight="1" thickBot="1" x14ac:dyDescent="0.4">
      <c r="A56" s="5"/>
      <c r="B56" s="535" t="s">
        <v>48</v>
      </c>
      <c r="C56" s="536"/>
      <c r="D56" s="536"/>
      <c r="E56" s="536"/>
      <c r="F56" s="536"/>
      <c r="G56" s="537"/>
      <c r="H56" s="480">
        <f>SUM(H55:H55)</f>
        <v>0</v>
      </c>
      <c r="I56" s="5"/>
      <c r="J56" s="5"/>
      <c r="K56" s="5"/>
      <c r="L56" s="5"/>
      <c r="M56" s="5"/>
      <c r="N56" s="5"/>
      <c r="O56" s="5"/>
      <c r="P56" s="5"/>
      <c r="Q56" s="5"/>
      <c r="R56" s="5"/>
      <c r="S56" s="5"/>
      <c r="T56" s="5"/>
      <c r="U56" s="5"/>
      <c r="V56" s="5"/>
      <c r="W56" s="5"/>
      <c r="X56" s="5"/>
      <c r="Y56" s="5"/>
      <c r="Z56" s="5"/>
      <c r="AA56" s="5"/>
    </row>
    <row r="57" spans="1:27" ht="19.5" thickBot="1" x14ac:dyDescent="0.4">
      <c r="A57" s="2"/>
      <c r="B57" s="388"/>
      <c r="C57" s="389"/>
      <c r="D57" s="49" t="s">
        <v>96</v>
      </c>
      <c r="E57" s="291"/>
      <c r="F57" s="389"/>
      <c r="G57" s="389"/>
      <c r="H57" s="24"/>
      <c r="I57"/>
      <c r="J57"/>
      <c r="K57"/>
      <c r="L57"/>
      <c r="M57"/>
      <c r="N57"/>
      <c r="O57"/>
      <c r="P57"/>
      <c r="Q57"/>
      <c r="R57"/>
      <c r="S57"/>
      <c r="T57"/>
      <c r="U57"/>
      <c r="V57"/>
      <c r="W57"/>
      <c r="X57"/>
      <c r="Y57"/>
      <c r="Z57"/>
      <c r="AA57"/>
    </row>
    <row r="58" spans="1:27" ht="19.5" thickBot="1" x14ac:dyDescent="0.4">
      <c r="A58" s="2"/>
      <c r="B58" s="292"/>
      <c r="C58" s="181"/>
      <c r="D58" s="52" t="s">
        <v>97</v>
      </c>
      <c r="E58" s="293"/>
      <c r="F58" s="291"/>
      <c r="G58" s="291"/>
      <c r="H58" s="25"/>
      <c r="I58"/>
      <c r="J58"/>
      <c r="K58"/>
      <c r="L58"/>
      <c r="M58"/>
      <c r="N58"/>
      <c r="O58"/>
      <c r="P58"/>
      <c r="Q58"/>
      <c r="R58"/>
      <c r="S58"/>
      <c r="T58"/>
      <c r="U58"/>
      <c r="V58"/>
      <c r="W58"/>
      <c r="X58"/>
      <c r="Y58"/>
      <c r="Z58"/>
      <c r="AA58"/>
    </row>
    <row r="59" spans="1:27" ht="75" x14ac:dyDescent="0.35">
      <c r="A59" s="2"/>
      <c r="B59" s="96">
        <v>24</v>
      </c>
      <c r="C59" s="94" t="s">
        <v>125</v>
      </c>
      <c r="D59" s="46" t="s">
        <v>187</v>
      </c>
      <c r="E59" s="21" t="s">
        <v>41</v>
      </c>
      <c r="F59" s="390">
        <v>4</v>
      </c>
      <c r="G59" s="472">
        <v>0</v>
      </c>
      <c r="H59" s="475">
        <f t="shared" ref="H59:H64" si="5">(F59*G59)</f>
        <v>0</v>
      </c>
      <c r="I59"/>
      <c r="J59"/>
      <c r="K59"/>
      <c r="L59"/>
      <c r="M59"/>
      <c r="N59"/>
      <c r="O59"/>
      <c r="P59"/>
      <c r="Q59"/>
      <c r="R59"/>
      <c r="S59"/>
      <c r="T59"/>
      <c r="U59"/>
      <c r="V59"/>
      <c r="W59"/>
      <c r="X59"/>
      <c r="Y59"/>
      <c r="Z59"/>
      <c r="AA59"/>
    </row>
    <row r="60" spans="1:27" ht="75" x14ac:dyDescent="0.35">
      <c r="A60" s="2"/>
      <c r="B60" s="97">
        <v>25</v>
      </c>
      <c r="C60" s="95" t="s">
        <v>125</v>
      </c>
      <c r="D60" s="7" t="s">
        <v>188</v>
      </c>
      <c r="E60" s="73" t="s">
        <v>41</v>
      </c>
      <c r="F60" s="391">
        <v>12</v>
      </c>
      <c r="G60" s="451">
        <v>0</v>
      </c>
      <c r="H60" s="476">
        <f t="shared" si="5"/>
        <v>0</v>
      </c>
      <c r="I60"/>
      <c r="J60"/>
      <c r="K60"/>
      <c r="L60"/>
      <c r="M60"/>
      <c r="N60"/>
      <c r="O60"/>
      <c r="P60"/>
      <c r="Q60"/>
      <c r="R60"/>
      <c r="S60"/>
      <c r="T60"/>
      <c r="U60"/>
      <c r="V60"/>
      <c r="W60"/>
      <c r="X60"/>
      <c r="Y60"/>
      <c r="Z60"/>
      <c r="AA60"/>
    </row>
    <row r="61" spans="1:27" ht="56.25" x14ac:dyDescent="0.35">
      <c r="A61" s="2"/>
      <c r="B61" s="97">
        <v>26</v>
      </c>
      <c r="C61" s="95" t="s">
        <v>125</v>
      </c>
      <c r="D61" s="7" t="s">
        <v>189</v>
      </c>
      <c r="E61" s="73" t="s">
        <v>41</v>
      </c>
      <c r="F61" s="391">
        <v>17</v>
      </c>
      <c r="G61" s="451">
        <v>0</v>
      </c>
      <c r="H61" s="476">
        <f t="shared" si="5"/>
        <v>0</v>
      </c>
      <c r="I61"/>
      <c r="J61"/>
      <c r="K61"/>
      <c r="L61"/>
      <c r="M61"/>
      <c r="N61"/>
      <c r="O61"/>
      <c r="P61"/>
      <c r="Q61"/>
      <c r="R61"/>
      <c r="S61"/>
      <c r="T61"/>
      <c r="U61"/>
      <c r="V61"/>
      <c r="W61"/>
      <c r="X61"/>
      <c r="Y61"/>
      <c r="Z61"/>
      <c r="AA61"/>
    </row>
    <row r="62" spans="1:27" ht="75" x14ac:dyDescent="0.35">
      <c r="A62" s="2"/>
      <c r="B62" s="97">
        <v>27</v>
      </c>
      <c r="C62" s="95" t="s">
        <v>125</v>
      </c>
      <c r="D62" s="7" t="s">
        <v>93</v>
      </c>
      <c r="E62" s="73" t="s">
        <v>38</v>
      </c>
      <c r="F62" s="391">
        <v>86</v>
      </c>
      <c r="G62" s="451">
        <v>0</v>
      </c>
      <c r="H62" s="476">
        <f t="shared" si="5"/>
        <v>0</v>
      </c>
      <c r="I62"/>
      <c r="J62"/>
      <c r="K62"/>
      <c r="L62"/>
      <c r="M62"/>
      <c r="N62"/>
      <c r="O62"/>
      <c r="P62"/>
      <c r="Q62"/>
      <c r="R62"/>
      <c r="S62"/>
      <c r="T62"/>
      <c r="U62"/>
      <c r="V62"/>
      <c r="W62"/>
      <c r="X62"/>
      <c r="Y62"/>
      <c r="Z62"/>
      <c r="AA62"/>
    </row>
    <row r="63" spans="1:27" ht="56.25" x14ac:dyDescent="0.35">
      <c r="A63" s="2"/>
      <c r="B63" s="97">
        <v>28</v>
      </c>
      <c r="C63" s="95" t="s">
        <v>128</v>
      </c>
      <c r="D63" s="7" t="s">
        <v>365</v>
      </c>
      <c r="E63" s="73" t="s">
        <v>40</v>
      </c>
      <c r="F63" s="391">
        <v>2.64</v>
      </c>
      <c r="G63" s="451">
        <v>0</v>
      </c>
      <c r="H63" s="476">
        <f t="shared" si="5"/>
        <v>0</v>
      </c>
      <c r="I63"/>
      <c r="J63"/>
      <c r="K63"/>
      <c r="L63"/>
      <c r="M63"/>
      <c r="N63"/>
      <c r="O63"/>
      <c r="P63"/>
      <c r="Q63"/>
      <c r="R63"/>
      <c r="S63"/>
      <c r="T63"/>
      <c r="U63"/>
      <c r="V63"/>
      <c r="W63"/>
      <c r="X63"/>
      <c r="Y63"/>
      <c r="Z63"/>
      <c r="AA63"/>
    </row>
    <row r="64" spans="1:27" ht="57" thickBot="1" x14ac:dyDescent="0.4">
      <c r="A64" s="2"/>
      <c r="B64" s="452">
        <v>29</v>
      </c>
      <c r="C64" s="453"/>
      <c r="D64" s="337" t="s">
        <v>366</v>
      </c>
      <c r="E64" s="176" t="s">
        <v>41</v>
      </c>
      <c r="F64" s="401">
        <v>2</v>
      </c>
      <c r="G64" s="477">
        <v>0</v>
      </c>
      <c r="H64" s="478">
        <f t="shared" si="5"/>
        <v>0</v>
      </c>
      <c r="I64"/>
      <c r="J64"/>
      <c r="K64"/>
      <c r="L64"/>
      <c r="M64"/>
      <c r="N64"/>
      <c r="O64"/>
      <c r="P64"/>
      <c r="Q64"/>
      <c r="R64"/>
      <c r="S64"/>
      <c r="T64"/>
      <c r="U64"/>
      <c r="V64"/>
      <c r="W64"/>
      <c r="X64"/>
      <c r="Y64"/>
      <c r="Z64"/>
      <c r="AA64"/>
    </row>
    <row r="65" spans="1:27" ht="19.5" thickBot="1" x14ac:dyDescent="0.4">
      <c r="A65" s="2"/>
      <c r="B65" s="294"/>
      <c r="C65" s="295"/>
      <c r="D65" s="246" t="s">
        <v>240</v>
      </c>
      <c r="E65" s="296"/>
      <c r="F65" s="464"/>
      <c r="G65" s="248"/>
      <c r="H65" s="249"/>
      <c r="I65"/>
      <c r="J65"/>
      <c r="K65"/>
      <c r="L65"/>
      <c r="M65"/>
      <c r="N65"/>
      <c r="O65"/>
      <c r="P65"/>
      <c r="Q65"/>
      <c r="R65"/>
      <c r="S65"/>
      <c r="T65"/>
      <c r="U65"/>
      <c r="V65"/>
      <c r="W65"/>
      <c r="X65"/>
      <c r="Y65"/>
      <c r="Z65"/>
      <c r="AA65"/>
    </row>
    <row r="66" spans="1:27" ht="69.75" customHeight="1" thickBot="1" x14ac:dyDescent="0.4">
      <c r="A66" s="2"/>
      <c r="B66" s="329">
        <v>30</v>
      </c>
      <c r="C66" s="317" t="s">
        <v>148</v>
      </c>
      <c r="D66" s="195" t="s">
        <v>367</v>
      </c>
      <c r="E66" s="207" t="s">
        <v>39</v>
      </c>
      <c r="F66" s="397">
        <v>390.52</v>
      </c>
      <c r="G66" s="164">
        <v>0</v>
      </c>
      <c r="H66" s="482">
        <f>(F66*G66)</f>
        <v>0</v>
      </c>
      <c r="I66"/>
      <c r="J66"/>
      <c r="K66"/>
      <c r="L66"/>
      <c r="M66"/>
      <c r="N66"/>
      <c r="O66"/>
      <c r="P66"/>
      <c r="Q66"/>
      <c r="R66"/>
      <c r="S66"/>
      <c r="T66"/>
      <c r="U66"/>
      <c r="V66"/>
      <c r="W66"/>
      <c r="X66"/>
      <c r="Y66"/>
      <c r="Z66"/>
      <c r="AA66"/>
    </row>
    <row r="67" spans="1:27" ht="19.5" thickBot="1" x14ac:dyDescent="0.4">
      <c r="A67" s="2"/>
      <c r="B67" s="297"/>
      <c r="C67" s="298"/>
      <c r="D67" s="52" t="s">
        <v>243</v>
      </c>
      <c r="E67" s="293"/>
      <c r="F67" s="465"/>
      <c r="G67" s="455"/>
      <c r="H67" s="456"/>
      <c r="I67"/>
      <c r="J67"/>
      <c r="K67"/>
      <c r="L67"/>
      <c r="M67"/>
      <c r="N67"/>
      <c r="O67"/>
      <c r="P67"/>
      <c r="Q67"/>
      <c r="R67"/>
      <c r="S67"/>
      <c r="T67"/>
      <c r="U67"/>
      <c r="V67"/>
      <c r="W67"/>
      <c r="X67"/>
      <c r="Y67"/>
      <c r="Z67"/>
      <c r="AA67"/>
    </row>
    <row r="68" spans="1:27" ht="74.25" customHeight="1" thickBot="1" x14ac:dyDescent="0.4">
      <c r="A68" s="2"/>
      <c r="B68" s="481">
        <v>31</v>
      </c>
      <c r="C68" s="317" t="s">
        <v>129</v>
      </c>
      <c r="D68" s="195" t="s">
        <v>368</v>
      </c>
      <c r="E68" s="207" t="s">
        <v>41</v>
      </c>
      <c r="F68" s="397">
        <v>2</v>
      </c>
      <c r="G68" s="164">
        <v>0</v>
      </c>
      <c r="H68" s="482">
        <f>(F68*G68)</f>
        <v>0</v>
      </c>
      <c r="I68"/>
      <c r="J68"/>
      <c r="K68"/>
      <c r="L68"/>
      <c r="M68"/>
      <c r="N68"/>
      <c r="O68"/>
      <c r="P68"/>
      <c r="Q68"/>
      <c r="R68"/>
      <c r="S68"/>
      <c r="T68"/>
      <c r="U68"/>
      <c r="V68"/>
      <c r="W68"/>
      <c r="X68"/>
      <c r="Y68"/>
      <c r="Z68"/>
      <c r="AA68"/>
    </row>
    <row r="69" spans="1:27" ht="22.5" customHeight="1" thickBot="1" x14ac:dyDescent="0.4">
      <c r="A69" s="2"/>
      <c r="B69" s="547" t="s">
        <v>241</v>
      </c>
      <c r="C69" s="548"/>
      <c r="D69" s="548"/>
      <c r="E69" s="548"/>
      <c r="F69" s="548"/>
      <c r="G69" s="549"/>
      <c r="H69" s="243">
        <f>SUM(H59:H68)</f>
        <v>0</v>
      </c>
      <c r="I69"/>
      <c r="J69"/>
      <c r="K69"/>
      <c r="L69"/>
      <c r="M69"/>
      <c r="N69"/>
      <c r="O69"/>
      <c r="P69"/>
      <c r="Q69"/>
      <c r="R69"/>
      <c r="S69"/>
      <c r="T69"/>
      <c r="U69"/>
      <c r="V69"/>
      <c r="W69"/>
      <c r="X69"/>
      <c r="Y69"/>
      <c r="Z69"/>
      <c r="AA69"/>
    </row>
    <row r="70" spans="1:27" s="6" customFormat="1" ht="21" customHeight="1" thickBot="1" x14ac:dyDescent="0.3">
      <c r="A70" s="5"/>
      <c r="B70" s="538" t="s">
        <v>180</v>
      </c>
      <c r="C70" s="539"/>
      <c r="D70" s="539"/>
      <c r="E70" s="539"/>
      <c r="F70" s="539"/>
      <c r="G70" s="539"/>
      <c r="H70" s="540"/>
      <c r="I70" s="5"/>
      <c r="J70" s="5"/>
      <c r="K70" s="5"/>
      <c r="L70" s="5"/>
      <c r="M70" s="5"/>
      <c r="N70" s="5"/>
      <c r="O70" s="5"/>
      <c r="P70" s="5"/>
      <c r="Q70" s="5"/>
      <c r="R70" s="5"/>
      <c r="S70" s="5"/>
      <c r="T70" s="5"/>
      <c r="U70" s="5"/>
      <c r="V70" s="5"/>
      <c r="W70" s="5"/>
      <c r="X70" s="5"/>
      <c r="Y70" s="5"/>
      <c r="Z70" s="5"/>
      <c r="AA70" s="5"/>
    </row>
    <row r="71" spans="1:27" s="6" customFormat="1" ht="19.5" thickBot="1" x14ac:dyDescent="0.3">
      <c r="A71" s="5"/>
      <c r="B71" s="128"/>
      <c r="C71" s="276"/>
      <c r="D71" s="192" t="s">
        <v>36</v>
      </c>
      <c r="E71" s="277"/>
      <c r="F71" s="277"/>
      <c r="G71" s="277"/>
      <c r="H71" s="278"/>
      <c r="I71" s="5"/>
      <c r="J71" s="5"/>
      <c r="K71" s="5"/>
      <c r="L71" s="5"/>
      <c r="M71" s="5"/>
      <c r="N71" s="5"/>
      <c r="O71" s="5"/>
      <c r="P71" s="5"/>
      <c r="Q71" s="5"/>
      <c r="R71" s="5"/>
      <c r="S71" s="5"/>
      <c r="T71" s="5"/>
      <c r="U71" s="5"/>
      <c r="V71" s="5"/>
      <c r="W71" s="5"/>
      <c r="X71" s="5"/>
      <c r="Y71" s="5"/>
      <c r="Z71" s="5"/>
      <c r="AA71" s="5"/>
    </row>
    <row r="72" spans="1:27" s="6" customFormat="1" ht="18" customHeight="1" x14ac:dyDescent="0.35">
      <c r="A72" s="5"/>
      <c r="B72" s="8">
        <v>24</v>
      </c>
      <c r="C72" s="94" t="s">
        <v>67</v>
      </c>
      <c r="D72" s="46" t="s">
        <v>82</v>
      </c>
      <c r="E72" s="21" t="s">
        <v>37</v>
      </c>
      <c r="F72" s="390">
        <v>0.82499999999999996</v>
      </c>
      <c r="G72" s="472">
        <v>0</v>
      </c>
      <c r="H72" s="475">
        <f t="shared" ref="H72:H75" si="6">F72*G72</f>
        <v>0</v>
      </c>
      <c r="I72" s="5"/>
      <c r="J72" s="5"/>
      <c r="K72" s="5"/>
      <c r="L72" s="5"/>
      <c r="M72" s="5"/>
      <c r="N72" s="5"/>
      <c r="O72" s="5"/>
      <c r="P72" s="5"/>
      <c r="Q72" s="5"/>
      <c r="R72" s="5"/>
      <c r="S72" s="5"/>
      <c r="T72" s="5"/>
      <c r="U72" s="5"/>
      <c r="V72" s="5"/>
      <c r="W72" s="5"/>
      <c r="X72" s="5"/>
      <c r="Y72" s="5"/>
      <c r="Z72" s="5"/>
      <c r="AA72" s="5"/>
    </row>
    <row r="73" spans="1:27" s="6" customFormat="1" ht="38.25" customHeight="1" x14ac:dyDescent="0.35">
      <c r="A73" s="5"/>
      <c r="B73" s="71">
        <f>B72+1</f>
        <v>25</v>
      </c>
      <c r="C73" s="95" t="s">
        <v>69</v>
      </c>
      <c r="D73" s="7" t="s">
        <v>181</v>
      </c>
      <c r="E73" s="73" t="s">
        <v>38</v>
      </c>
      <c r="F73" s="391">
        <v>1343.96</v>
      </c>
      <c r="G73" s="451">
        <v>0</v>
      </c>
      <c r="H73" s="476">
        <f>F73*G73</f>
        <v>0</v>
      </c>
      <c r="I73" s="5"/>
      <c r="J73" s="5"/>
      <c r="K73" s="5"/>
      <c r="L73" s="5"/>
      <c r="M73" s="5"/>
      <c r="N73" s="5"/>
      <c r="O73" s="5"/>
      <c r="P73" s="5"/>
      <c r="Q73" s="5"/>
      <c r="R73" s="5"/>
      <c r="S73" s="5"/>
      <c r="T73" s="5"/>
      <c r="U73" s="5"/>
      <c r="V73" s="5"/>
      <c r="W73" s="5"/>
      <c r="X73" s="5"/>
      <c r="Y73" s="5"/>
      <c r="Z73" s="5"/>
      <c r="AA73" s="5"/>
    </row>
    <row r="74" spans="1:27" s="6" customFormat="1" ht="33.6" customHeight="1" x14ac:dyDescent="0.35">
      <c r="A74" s="5"/>
      <c r="B74" s="71">
        <f t="shared" ref="B74:B77" si="7">B73+1</f>
        <v>26</v>
      </c>
      <c r="C74" s="93" t="s">
        <v>160</v>
      </c>
      <c r="D74" s="7" t="s">
        <v>215</v>
      </c>
      <c r="E74" s="73" t="s">
        <v>38</v>
      </c>
      <c r="F74" s="391">
        <v>14.12</v>
      </c>
      <c r="G74" s="451">
        <v>0</v>
      </c>
      <c r="H74" s="476">
        <f t="shared" si="6"/>
        <v>0</v>
      </c>
      <c r="I74" s="5"/>
      <c r="J74" s="5"/>
      <c r="K74" s="5"/>
      <c r="L74" s="5"/>
      <c r="M74" s="5"/>
      <c r="N74" s="5"/>
      <c r="O74" s="5"/>
      <c r="P74" s="5"/>
      <c r="Q74" s="5"/>
      <c r="R74" s="5"/>
      <c r="S74" s="5"/>
      <c r="T74" s="5"/>
      <c r="U74" s="5"/>
      <c r="V74" s="5"/>
      <c r="W74" s="5"/>
      <c r="X74" s="5"/>
      <c r="Y74" s="5"/>
      <c r="Z74" s="5"/>
      <c r="AA74" s="5"/>
    </row>
    <row r="75" spans="1:27" s="6" customFormat="1" ht="70.5" customHeight="1" x14ac:dyDescent="0.35">
      <c r="A75" s="5"/>
      <c r="B75" s="71">
        <f t="shared" si="7"/>
        <v>27</v>
      </c>
      <c r="C75" s="95" t="s">
        <v>182</v>
      </c>
      <c r="D75" s="7" t="s">
        <v>183</v>
      </c>
      <c r="E75" s="73" t="s">
        <v>41</v>
      </c>
      <c r="F75" s="391">
        <v>3</v>
      </c>
      <c r="G75" s="451">
        <v>0</v>
      </c>
      <c r="H75" s="476">
        <f t="shared" si="6"/>
        <v>0</v>
      </c>
      <c r="I75" s="5"/>
      <c r="J75" s="5"/>
      <c r="K75" s="5"/>
      <c r="L75" s="5"/>
      <c r="M75" s="5"/>
      <c r="N75" s="5"/>
      <c r="O75" s="5"/>
      <c r="P75" s="5"/>
      <c r="Q75" s="5"/>
      <c r="R75" s="5"/>
      <c r="S75" s="5"/>
      <c r="T75" s="5"/>
      <c r="U75" s="5"/>
      <c r="V75" s="5"/>
      <c r="W75" s="5"/>
      <c r="X75" s="5"/>
      <c r="Y75" s="5"/>
      <c r="Z75" s="5"/>
      <c r="AA75" s="5"/>
    </row>
    <row r="76" spans="1:27" s="6" customFormat="1" ht="75" x14ac:dyDescent="0.35">
      <c r="A76" s="5"/>
      <c r="B76" s="71">
        <f t="shared" si="7"/>
        <v>28</v>
      </c>
      <c r="C76" s="95" t="s">
        <v>304</v>
      </c>
      <c r="D76" s="7" t="s">
        <v>213</v>
      </c>
      <c r="E76" s="73" t="s">
        <v>41</v>
      </c>
      <c r="F76" s="391">
        <v>11</v>
      </c>
      <c r="G76" s="451">
        <v>0</v>
      </c>
      <c r="H76" s="476">
        <f>F76*G76</f>
        <v>0</v>
      </c>
      <c r="I76" s="5"/>
      <c r="J76" s="5"/>
      <c r="K76" s="5"/>
      <c r="L76" s="5"/>
      <c r="M76" s="5"/>
      <c r="N76" s="5"/>
      <c r="O76" s="5"/>
      <c r="P76" s="5"/>
      <c r="Q76" s="5"/>
      <c r="R76" s="5"/>
      <c r="S76" s="5"/>
      <c r="T76" s="5"/>
      <c r="U76" s="5"/>
      <c r="V76" s="5"/>
      <c r="W76" s="5"/>
      <c r="X76" s="5"/>
      <c r="Y76" s="5"/>
      <c r="Z76" s="5"/>
      <c r="AA76" s="5"/>
    </row>
    <row r="77" spans="1:27" s="5" customFormat="1" ht="75.75" thickBot="1" x14ac:dyDescent="0.4">
      <c r="B77" s="17">
        <f t="shared" si="7"/>
        <v>29</v>
      </c>
      <c r="C77" s="146" t="s">
        <v>305</v>
      </c>
      <c r="D77" s="147" t="s">
        <v>214</v>
      </c>
      <c r="E77" s="16" t="s">
        <v>41</v>
      </c>
      <c r="F77" s="393">
        <v>1</v>
      </c>
      <c r="G77" s="477">
        <v>0</v>
      </c>
      <c r="H77" s="478">
        <f>F77*G77</f>
        <v>0</v>
      </c>
    </row>
    <row r="78" spans="1:27" s="6" customFormat="1" ht="19.899999999999999" customHeight="1" thickBot="1" x14ac:dyDescent="0.4">
      <c r="A78" s="5"/>
      <c r="B78" s="541" t="s">
        <v>42</v>
      </c>
      <c r="C78" s="542"/>
      <c r="D78" s="542"/>
      <c r="E78" s="542"/>
      <c r="F78" s="542"/>
      <c r="G78" s="543"/>
      <c r="H78" s="243">
        <f>SUM(H72:H77)</f>
        <v>0</v>
      </c>
      <c r="I78" s="5"/>
      <c r="J78" s="5"/>
      <c r="K78" s="5"/>
      <c r="L78" s="5"/>
      <c r="M78" s="5"/>
      <c r="N78" s="5"/>
      <c r="O78" s="5"/>
      <c r="P78" s="5"/>
      <c r="Q78" s="5"/>
      <c r="R78" s="5"/>
      <c r="S78" s="5"/>
      <c r="T78" s="5"/>
      <c r="U78" s="5"/>
      <c r="V78" s="5"/>
      <c r="W78" s="5"/>
      <c r="X78" s="5"/>
      <c r="Y78" s="5"/>
      <c r="Z78" s="5"/>
      <c r="AA78" s="5"/>
    </row>
    <row r="79" spans="1:27" s="6" customFormat="1" ht="16.149999999999999" customHeight="1" thickBot="1" x14ac:dyDescent="0.4">
      <c r="A79" s="5"/>
      <c r="B79" s="148"/>
      <c r="C79" s="148"/>
      <c r="D79" s="192" t="s">
        <v>43</v>
      </c>
      <c r="E79" s="156"/>
      <c r="F79" s="150"/>
      <c r="G79" s="150"/>
      <c r="H79" s="151"/>
      <c r="I79" s="5"/>
      <c r="J79" s="5"/>
      <c r="K79" s="5"/>
      <c r="L79" s="5"/>
      <c r="M79" s="5"/>
      <c r="N79" s="5"/>
      <c r="O79" s="5"/>
      <c r="P79" s="5"/>
      <c r="Q79" s="5"/>
      <c r="R79" s="5"/>
      <c r="S79" s="5"/>
      <c r="T79" s="5"/>
      <c r="U79" s="5"/>
      <c r="V79" s="5"/>
      <c r="W79" s="5"/>
      <c r="X79" s="5"/>
      <c r="Y79" s="5"/>
      <c r="Z79" s="5"/>
      <c r="AA79" s="5"/>
    </row>
    <row r="80" spans="1:27" s="6" customFormat="1" ht="56.25" x14ac:dyDescent="0.35">
      <c r="A80" s="5"/>
      <c r="B80" s="8">
        <v>30</v>
      </c>
      <c r="C80" s="94" t="s">
        <v>70</v>
      </c>
      <c r="D80" s="46" t="s">
        <v>184</v>
      </c>
      <c r="E80" s="21" t="s">
        <v>40</v>
      </c>
      <c r="F80" s="390">
        <v>3525.57</v>
      </c>
      <c r="G80" s="472">
        <v>0</v>
      </c>
      <c r="H80" s="475">
        <f>F80*G80</f>
        <v>0</v>
      </c>
      <c r="I80" s="5"/>
      <c r="J80" s="5"/>
      <c r="K80" s="5"/>
      <c r="L80" s="5"/>
      <c r="M80" s="5"/>
      <c r="N80" s="5"/>
      <c r="O80" s="5"/>
      <c r="P80" s="5"/>
      <c r="Q80" s="5"/>
      <c r="R80" s="5"/>
      <c r="S80" s="5"/>
      <c r="T80" s="5"/>
      <c r="U80" s="5"/>
      <c r="V80" s="5"/>
      <c r="W80" s="5"/>
      <c r="X80" s="5"/>
      <c r="Y80" s="5"/>
      <c r="Z80" s="5"/>
      <c r="AA80" s="5"/>
    </row>
    <row r="81" spans="1:27" s="153" customFormat="1" ht="21.75" customHeight="1" x14ac:dyDescent="0.35">
      <c r="A81" s="152"/>
      <c r="B81" s="71">
        <v>31</v>
      </c>
      <c r="C81" s="95" t="s">
        <v>71</v>
      </c>
      <c r="D81" s="7" t="s">
        <v>121</v>
      </c>
      <c r="E81" s="73" t="s">
        <v>39</v>
      </c>
      <c r="F81" s="391">
        <v>8724.85</v>
      </c>
      <c r="G81" s="451">
        <v>0</v>
      </c>
      <c r="H81" s="476">
        <f>F81*G81</f>
        <v>0</v>
      </c>
      <c r="I81" s="152"/>
      <c r="J81" s="152"/>
      <c r="K81" s="152"/>
      <c r="L81" s="152"/>
      <c r="M81" s="152"/>
      <c r="N81" s="152"/>
      <c r="O81" s="152"/>
      <c r="P81" s="152"/>
      <c r="Q81" s="152"/>
      <c r="R81" s="152"/>
      <c r="S81" s="152"/>
      <c r="T81" s="152"/>
      <c r="U81" s="152"/>
      <c r="V81" s="152"/>
      <c r="W81" s="152"/>
      <c r="X81" s="152"/>
      <c r="Y81" s="152"/>
      <c r="Z81" s="152"/>
      <c r="AA81" s="152"/>
    </row>
    <row r="82" spans="1:27" s="153" customFormat="1" ht="39.75" customHeight="1" thickBot="1" x14ac:dyDescent="0.4">
      <c r="A82" s="152"/>
      <c r="B82" s="17">
        <v>32</v>
      </c>
      <c r="C82" s="146" t="s">
        <v>122</v>
      </c>
      <c r="D82" s="147" t="s">
        <v>376</v>
      </c>
      <c r="E82" s="16" t="s">
        <v>40</v>
      </c>
      <c r="F82" s="393">
        <v>0.15</v>
      </c>
      <c r="G82" s="477">
        <v>0</v>
      </c>
      <c r="H82" s="478">
        <f>F82*G82</f>
        <v>0</v>
      </c>
      <c r="I82" s="152"/>
      <c r="J82" s="152"/>
      <c r="K82" s="152"/>
      <c r="L82" s="152"/>
      <c r="M82" s="152"/>
      <c r="N82" s="152"/>
      <c r="O82" s="152"/>
      <c r="P82" s="152"/>
      <c r="Q82" s="152"/>
      <c r="R82" s="152"/>
      <c r="S82" s="152"/>
      <c r="T82" s="152"/>
      <c r="U82" s="152"/>
      <c r="V82" s="152"/>
      <c r="W82" s="152"/>
      <c r="X82" s="152"/>
      <c r="Y82" s="152"/>
      <c r="Z82" s="152"/>
      <c r="AA82" s="152"/>
    </row>
    <row r="83" spans="1:27" s="6" customFormat="1" ht="20.25" customHeight="1" thickBot="1" x14ac:dyDescent="0.4">
      <c r="A83" s="5"/>
      <c r="B83" s="541" t="s">
        <v>44</v>
      </c>
      <c r="C83" s="542"/>
      <c r="D83" s="542"/>
      <c r="E83" s="542"/>
      <c r="F83" s="542"/>
      <c r="G83" s="543"/>
      <c r="H83" s="243">
        <f>SUM(H80:H82)</f>
        <v>0</v>
      </c>
      <c r="I83" s="5"/>
      <c r="J83" s="5"/>
      <c r="K83" s="5"/>
      <c r="L83" s="5"/>
      <c r="M83" s="5"/>
      <c r="N83" s="5"/>
      <c r="O83" s="5"/>
      <c r="P83" s="5"/>
      <c r="Q83" s="5"/>
      <c r="R83" s="5"/>
      <c r="S83" s="5"/>
      <c r="T83" s="5"/>
      <c r="U83" s="5"/>
      <c r="V83" s="5"/>
      <c r="W83" s="5"/>
      <c r="X83" s="5"/>
      <c r="Y83" s="5"/>
      <c r="Z83" s="5"/>
      <c r="AA83" s="5"/>
    </row>
    <row r="84" spans="1:27" s="6" customFormat="1" ht="16.899999999999999" customHeight="1" thickBot="1" x14ac:dyDescent="0.4">
      <c r="A84" s="5"/>
      <c r="B84" s="268"/>
      <c r="C84" s="269"/>
      <c r="D84" s="192" t="s">
        <v>45</v>
      </c>
      <c r="E84" s="156"/>
      <c r="F84" s="270"/>
      <c r="G84" s="270"/>
      <c r="H84" s="158"/>
      <c r="I84" s="5"/>
      <c r="J84" s="5"/>
      <c r="K84" s="5"/>
      <c r="L84" s="5"/>
      <c r="M84" s="5"/>
      <c r="N84" s="5"/>
      <c r="O84" s="5"/>
      <c r="P84" s="5"/>
      <c r="Q84" s="5"/>
      <c r="R84" s="5"/>
      <c r="S84" s="5"/>
      <c r="T84" s="5"/>
      <c r="U84" s="5"/>
      <c r="V84" s="5"/>
      <c r="W84" s="5"/>
      <c r="X84" s="5"/>
      <c r="Y84" s="5"/>
      <c r="Z84" s="5"/>
      <c r="AA84" s="5"/>
    </row>
    <row r="85" spans="1:27" s="6" customFormat="1" ht="54" customHeight="1" x14ac:dyDescent="0.35">
      <c r="A85" s="5"/>
      <c r="B85" s="280" t="s">
        <v>219</v>
      </c>
      <c r="C85" s="281" t="s">
        <v>72</v>
      </c>
      <c r="D85" s="46" t="s">
        <v>145</v>
      </c>
      <c r="E85" s="22" t="s">
        <v>40</v>
      </c>
      <c r="F85" s="390">
        <v>2437.1999999999998</v>
      </c>
      <c r="G85" s="472">
        <v>0</v>
      </c>
      <c r="H85" s="475">
        <f t="shared" ref="H85:H92" si="8">(F85*G85)</f>
        <v>0</v>
      </c>
      <c r="I85" s="5"/>
      <c r="J85" s="5"/>
      <c r="K85" s="5"/>
      <c r="L85" s="5"/>
      <c r="M85" s="5"/>
      <c r="N85" s="5"/>
      <c r="O85" s="5"/>
      <c r="P85" s="5"/>
      <c r="Q85" s="5"/>
      <c r="R85" s="5"/>
      <c r="S85" s="5"/>
      <c r="T85" s="5"/>
      <c r="U85" s="5"/>
      <c r="V85" s="5"/>
      <c r="W85" s="5"/>
      <c r="X85" s="5"/>
      <c r="Y85" s="5"/>
      <c r="Z85" s="5"/>
      <c r="AA85" s="5"/>
    </row>
    <row r="86" spans="1:27" ht="38.25" customHeight="1" x14ac:dyDescent="0.35">
      <c r="A86" s="271"/>
      <c r="B86" s="283" t="s">
        <v>220</v>
      </c>
      <c r="C86" s="284" t="s">
        <v>73</v>
      </c>
      <c r="D86" s="285" t="s">
        <v>146</v>
      </c>
      <c r="E86" s="173" t="s">
        <v>39</v>
      </c>
      <c r="F86" s="395">
        <v>5977.06</v>
      </c>
      <c r="G86" s="451">
        <v>0</v>
      </c>
      <c r="H86" s="476">
        <f t="shared" si="8"/>
        <v>0</v>
      </c>
      <c r="I86"/>
      <c r="J86"/>
      <c r="K86"/>
      <c r="L86"/>
      <c r="M86"/>
      <c r="N86"/>
      <c r="O86"/>
      <c r="P86"/>
      <c r="Q86"/>
      <c r="R86"/>
      <c r="S86"/>
      <c r="T86"/>
      <c r="U86"/>
      <c r="V86"/>
      <c r="W86"/>
      <c r="X86"/>
      <c r="Y86"/>
      <c r="Z86"/>
      <c r="AA86"/>
    </row>
    <row r="87" spans="1:27" s="6" customFormat="1" ht="34.5" customHeight="1" x14ac:dyDescent="0.35">
      <c r="A87" s="5"/>
      <c r="B87" s="286" t="s">
        <v>221</v>
      </c>
      <c r="C87" s="95" t="s">
        <v>74</v>
      </c>
      <c r="D87" s="202" t="s">
        <v>216</v>
      </c>
      <c r="E87" s="74" t="s">
        <v>39</v>
      </c>
      <c r="F87" s="395">
        <v>5977.06</v>
      </c>
      <c r="G87" s="451">
        <v>0</v>
      </c>
      <c r="H87" s="476">
        <f>(F87*G87)</f>
        <v>0</v>
      </c>
      <c r="I87" s="5"/>
      <c r="J87" s="5"/>
      <c r="K87" s="5"/>
      <c r="L87" s="5"/>
      <c r="M87" s="5"/>
      <c r="N87" s="5"/>
      <c r="O87" s="5"/>
      <c r="P87" s="5"/>
      <c r="Q87" s="5"/>
      <c r="R87" s="5"/>
      <c r="S87" s="5"/>
      <c r="T87" s="5"/>
      <c r="U87" s="5"/>
      <c r="V87" s="5"/>
      <c r="W87" s="5"/>
      <c r="X87" s="5"/>
      <c r="Y87" s="5"/>
      <c r="Z87" s="5"/>
      <c r="AA87" s="5"/>
    </row>
    <row r="88" spans="1:27" ht="61.5" customHeight="1" x14ac:dyDescent="0.35">
      <c r="A88" s="79"/>
      <c r="B88" s="283" t="s">
        <v>222</v>
      </c>
      <c r="C88" s="95" t="s">
        <v>74</v>
      </c>
      <c r="D88" s="285" t="s">
        <v>185</v>
      </c>
      <c r="E88" s="74" t="s">
        <v>39</v>
      </c>
      <c r="F88" s="395">
        <v>83.15</v>
      </c>
      <c r="G88" s="451">
        <v>0</v>
      </c>
      <c r="H88" s="476">
        <f>(F88*G88)</f>
        <v>0</v>
      </c>
      <c r="I88"/>
      <c r="J88"/>
      <c r="K88"/>
      <c r="L88"/>
      <c r="M88"/>
      <c r="N88"/>
      <c r="O88"/>
      <c r="P88"/>
      <c r="Q88"/>
      <c r="R88"/>
      <c r="S88"/>
      <c r="T88"/>
      <c r="U88"/>
      <c r="V88"/>
      <c r="W88"/>
      <c r="X88"/>
      <c r="Y88"/>
      <c r="Z88"/>
      <c r="AA88"/>
    </row>
    <row r="89" spans="1:27" s="6" customFormat="1" ht="56.25" x14ac:dyDescent="0.35">
      <c r="A89" s="5"/>
      <c r="B89" s="286" t="s">
        <v>223</v>
      </c>
      <c r="C89" s="95" t="s">
        <v>138</v>
      </c>
      <c r="D89" s="202" t="s">
        <v>217</v>
      </c>
      <c r="E89" s="74" t="s">
        <v>38</v>
      </c>
      <c r="F89" s="391">
        <v>1343.96</v>
      </c>
      <c r="G89" s="451">
        <v>0</v>
      </c>
      <c r="H89" s="476">
        <f>(F89*G89)</f>
        <v>0</v>
      </c>
      <c r="I89" s="5"/>
      <c r="J89" s="5"/>
      <c r="K89" s="5"/>
      <c r="L89" s="5"/>
      <c r="M89" s="5"/>
      <c r="N89" s="5"/>
      <c r="O89" s="5"/>
      <c r="P89" s="5"/>
      <c r="Q89" s="5"/>
      <c r="R89" s="5"/>
      <c r="S89" s="5"/>
      <c r="T89" s="5"/>
      <c r="U89" s="5"/>
      <c r="V89" s="5"/>
      <c r="W89" s="5"/>
      <c r="X89" s="5"/>
      <c r="Y89" s="5"/>
      <c r="Z89" s="5"/>
      <c r="AA89" s="5"/>
    </row>
    <row r="90" spans="1:27" s="6" customFormat="1" ht="56.25" x14ac:dyDescent="0.35">
      <c r="A90" s="5"/>
      <c r="B90" s="283" t="s">
        <v>224</v>
      </c>
      <c r="C90" s="95" t="s">
        <v>138</v>
      </c>
      <c r="D90" s="202" t="s">
        <v>218</v>
      </c>
      <c r="E90" s="74" t="s">
        <v>38</v>
      </c>
      <c r="F90" s="391">
        <v>1343.96</v>
      </c>
      <c r="G90" s="451">
        <v>0</v>
      </c>
      <c r="H90" s="476">
        <f>(F90*G90)</f>
        <v>0</v>
      </c>
      <c r="I90" s="5"/>
      <c r="J90" s="5"/>
      <c r="K90" s="5"/>
      <c r="L90" s="5"/>
      <c r="M90" s="5"/>
      <c r="N90" s="5"/>
      <c r="O90" s="5"/>
      <c r="P90" s="5"/>
      <c r="Q90" s="5"/>
      <c r="R90" s="5"/>
      <c r="S90" s="5"/>
      <c r="T90" s="5"/>
      <c r="U90" s="5"/>
      <c r="V90" s="5"/>
      <c r="W90" s="5"/>
      <c r="X90" s="5"/>
      <c r="Y90" s="5"/>
      <c r="Z90" s="5"/>
      <c r="AA90" s="5"/>
    </row>
    <row r="91" spans="1:27" s="6" customFormat="1" ht="62.25" customHeight="1" x14ac:dyDescent="0.35">
      <c r="A91" s="5"/>
      <c r="B91" s="286" t="s">
        <v>225</v>
      </c>
      <c r="C91" s="93" t="s">
        <v>163</v>
      </c>
      <c r="D91" s="7" t="s">
        <v>91</v>
      </c>
      <c r="E91" s="73" t="s">
        <v>39</v>
      </c>
      <c r="F91" s="395">
        <v>5977.06</v>
      </c>
      <c r="G91" s="451">
        <v>0</v>
      </c>
      <c r="H91" s="476">
        <f>(F91*G91)</f>
        <v>0</v>
      </c>
      <c r="I91" s="5"/>
      <c r="J91" s="5"/>
      <c r="K91" s="5"/>
      <c r="L91" s="5"/>
      <c r="M91" s="5"/>
      <c r="N91" s="5"/>
      <c r="O91" s="5"/>
      <c r="P91" s="5"/>
      <c r="Q91" s="5"/>
      <c r="R91" s="5"/>
      <c r="S91" s="5"/>
      <c r="T91" s="5"/>
      <c r="U91" s="5"/>
      <c r="V91" s="5"/>
      <c r="W91" s="5"/>
      <c r="X91" s="5"/>
      <c r="Y91" s="5"/>
      <c r="Z91" s="5"/>
      <c r="AA91" s="5"/>
    </row>
    <row r="92" spans="1:27" s="6" customFormat="1" ht="57" thickBot="1" x14ac:dyDescent="0.4">
      <c r="A92" s="5"/>
      <c r="B92" s="287" t="s">
        <v>226</v>
      </c>
      <c r="C92" s="200" t="s">
        <v>164</v>
      </c>
      <c r="D92" s="288" t="s">
        <v>212</v>
      </c>
      <c r="E92" s="15" t="s">
        <v>39</v>
      </c>
      <c r="F92" s="393">
        <v>2389.62</v>
      </c>
      <c r="G92" s="477">
        <v>0</v>
      </c>
      <c r="H92" s="478">
        <f t="shared" si="8"/>
        <v>0</v>
      </c>
      <c r="I92" s="5"/>
      <c r="J92" s="5"/>
      <c r="K92" s="5"/>
      <c r="L92" s="5"/>
      <c r="M92" s="5"/>
      <c r="N92" s="5"/>
      <c r="O92" s="5"/>
      <c r="P92" s="5"/>
      <c r="Q92" s="5"/>
      <c r="R92" s="5"/>
      <c r="S92" s="5"/>
      <c r="T92" s="5"/>
      <c r="U92" s="5"/>
      <c r="V92" s="5"/>
      <c r="W92" s="5"/>
      <c r="X92" s="5"/>
      <c r="Y92" s="5"/>
      <c r="Z92" s="5"/>
      <c r="AA92" s="5"/>
    </row>
    <row r="93" spans="1:27" s="6" customFormat="1" ht="19.5" customHeight="1" thickBot="1" x14ac:dyDescent="0.3">
      <c r="A93" s="5"/>
      <c r="B93" s="544" t="s">
        <v>46</v>
      </c>
      <c r="C93" s="545"/>
      <c r="D93" s="545"/>
      <c r="E93" s="545"/>
      <c r="F93" s="545"/>
      <c r="G93" s="546"/>
      <c r="H93" s="243">
        <f>SUM(H85:H92)</f>
        <v>0</v>
      </c>
      <c r="I93" s="5"/>
      <c r="J93" s="5"/>
      <c r="K93" s="5"/>
      <c r="L93" s="5"/>
      <c r="M93" s="5"/>
      <c r="N93" s="5"/>
      <c r="O93" s="5"/>
      <c r="P93" s="5"/>
      <c r="Q93" s="5"/>
      <c r="R93" s="5"/>
      <c r="S93" s="5"/>
      <c r="T93" s="5"/>
      <c r="U93" s="5"/>
      <c r="V93" s="5"/>
      <c r="W93" s="5"/>
      <c r="X93" s="5"/>
      <c r="Y93" s="5"/>
      <c r="Z93" s="5"/>
      <c r="AA93" s="5"/>
    </row>
    <row r="94" spans="1:27" s="5" customFormat="1" ht="20.45" customHeight="1" thickBot="1" x14ac:dyDescent="0.4">
      <c r="B94" s="204"/>
      <c r="C94" s="205"/>
      <c r="D94" s="206" t="s">
        <v>47</v>
      </c>
      <c r="E94" s="207"/>
      <c r="F94" s="195"/>
      <c r="G94" s="208"/>
      <c r="H94" s="106"/>
    </row>
    <row r="95" spans="1:27" s="5" customFormat="1" ht="42.75" customHeight="1" thickBot="1" x14ac:dyDescent="0.4">
      <c r="B95" s="289">
        <v>41</v>
      </c>
      <c r="C95" s="290"/>
      <c r="D95" s="195" t="s">
        <v>186</v>
      </c>
      <c r="E95" s="207" t="s">
        <v>41</v>
      </c>
      <c r="F95" s="397">
        <v>33</v>
      </c>
      <c r="G95" s="164">
        <v>0</v>
      </c>
      <c r="H95" s="482">
        <f>(F95*G95)</f>
        <v>0</v>
      </c>
    </row>
    <row r="96" spans="1:27" s="6" customFormat="1" ht="18.75" customHeight="1" thickBot="1" x14ac:dyDescent="0.4">
      <c r="A96" s="5"/>
      <c r="B96" s="535" t="s">
        <v>48</v>
      </c>
      <c r="C96" s="536"/>
      <c r="D96" s="536"/>
      <c r="E96" s="536"/>
      <c r="F96" s="536"/>
      <c r="G96" s="537"/>
      <c r="H96" s="243">
        <f>SUM(H95:H95)</f>
        <v>0</v>
      </c>
      <c r="I96" s="5"/>
      <c r="J96" s="5"/>
      <c r="K96" s="5"/>
      <c r="L96" s="5"/>
      <c r="M96" s="5"/>
      <c r="N96" s="5"/>
      <c r="O96" s="5"/>
      <c r="P96" s="5"/>
      <c r="Q96" s="5"/>
      <c r="R96" s="5"/>
      <c r="S96" s="5"/>
      <c r="T96" s="5"/>
      <c r="U96" s="5"/>
      <c r="V96" s="5"/>
      <c r="W96" s="5"/>
      <c r="X96" s="5"/>
      <c r="Y96" s="5"/>
      <c r="Z96" s="5"/>
      <c r="AA96" s="5"/>
    </row>
    <row r="97" spans="1:27" ht="19.5" thickBot="1" x14ac:dyDescent="0.4">
      <c r="A97" s="2"/>
      <c r="B97" s="388"/>
      <c r="C97" s="389"/>
      <c r="D97" s="49" t="s">
        <v>96</v>
      </c>
      <c r="E97" s="291"/>
      <c r="F97" s="389"/>
      <c r="G97" s="389"/>
      <c r="H97" s="24"/>
      <c r="I97"/>
      <c r="J97"/>
      <c r="K97"/>
      <c r="L97"/>
      <c r="M97"/>
      <c r="N97"/>
      <c r="O97"/>
      <c r="P97"/>
      <c r="Q97"/>
      <c r="R97"/>
      <c r="S97"/>
      <c r="T97"/>
      <c r="U97"/>
      <c r="V97"/>
      <c r="W97"/>
      <c r="X97"/>
      <c r="Y97"/>
      <c r="Z97"/>
      <c r="AA97"/>
    </row>
    <row r="98" spans="1:27" ht="19.5" thickBot="1" x14ac:dyDescent="0.4">
      <c r="A98" s="2"/>
      <c r="B98" s="292"/>
      <c r="C98" s="181"/>
      <c r="D98" s="52" t="s">
        <v>97</v>
      </c>
      <c r="E98" s="293"/>
      <c r="F98" s="291"/>
      <c r="G98" s="291"/>
      <c r="H98" s="25"/>
      <c r="I98"/>
      <c r="J98"/>
      <c r="K98"/>
      <c r="L98"/>
      <c r="M98"/>
      <c r="N98"/>
      <c r="O98"/>
      <c r="P98"/>
      <c r="Q98"/>
      <c r="R98"/>
      <c r="S98"/>
      <c r="T98"/>
      <c r="U98"/>
      <c r="V98"/>
      <c r="W98"/>
      <c r="X98"/>
      <c r="Y98"/>
      <c r="Z98"/>
      <c r="AA98"/>
    </row>
    <row r="99" spans="1:27" ht="75" x14ac:dyDescent="0.35">
      <c r="A99" s="2"/>
      <c r="B99" s="96">
        <f>B95+1</f>
        <v>42</v>
      </c>
      <c r="C99" s="94" t="s">
        <v>125</v>
      </c>
      <c r="D99" s="46" t="s">
        <v>187</v>
      </c>
      <c r="E99" s="21" t="s">
        <v>41</v>
      </c>
      <c r="F99" s="22">
        <v>7</v>
      </c>
      <c r="G99" s="472">
        <v>0</v>
      </c>
      <c r="H99" s="475">
        <f t="shared" ref="H99:H105" si="9">(F99*G99)</f>
        <v>0</v>
      </c>
      <c r="I99"/>
      <c r="J99"/>
      <c r="K99"/>
      <c r="L99"/>
      <c r="M99"/>
      <c r="N99"/>
      <c r="O99"/>
      <c r="P99"/>
      <c r="Q99"/>
      <c r="R99"/>
      <c r="S99"/>
      <c r="T99"/>
      <c r="U99"/>
      <c r="V99"/>
      <c r="W99"/>
      <c r="X99"/>
      <c r="Y99"/>
      <c r="Z99"/>
      <c r="AA99"/>
    </row>
    <row r="100" spans="1:27" ht="75" x14ac:dyDescent="0.35">
      <c r="A100" s="2"/>
      <c r="B100" s="97">
        <f>B99+1</f>
        <v>43</v>
      </c>
      <c r="C100" s="95" t="s">
        <v>125</v>
      </c>
      <c r="D100" s="7" t="s">
        <v>188</v>
      </c>
      <c r="E100" s="73" t="s">
        <v>41</v>
      </c>
      <c r="F100" s="74">
        <v>7</v>
      </c>
      <c r="G100" s="451">
        <v>0</v>
      </c>
      <c r="H100" s="476">
        <f t="shared" si="9"/>
        <v>0</v>
      </c>
      <c r="I100"/>
      <c r="J100"/>
      <c r="K100"/>
      <c r="L100"/>
      <c r="M100"/>
      <c r="N100"/>
      <c r="O100"/>
      <c r="P100"/>
      <c r="Q100"/>
      <c r="R100"/>
      <c r="S100"/>
      <c r="T100"/>
      <c r="U100"/>
      <c r="V100"/>
      <c r="W100"/>
      <c r="X100"/>
      <c r="Y100"/>
      <c r="Z100"/>
      <c r="AA100"/>
    </row>
    <row r="101" spans="1:27" ht="56.25" x14ac:dyDescent="0.35">
      <c r="A101" s="2"/>
      <c r="B101" s="97">
        <f t="shared" ref="B101:B105" si="10">B100+1</f>
        <v>44</v>
      </c>
      <c r="C101" s="95" t="s">
        <v>125</v>
      </c>
      <c r="D101" s="7" t="s">
        <v>189</v>
      </c>
      <c r="E101" s="73" t="s">
        <v>41</v>
      </c>
      <c r="F101" s="74">
        <v>27</v>
      </c>
      <c r="G101" s="451">
        <v>0</v>
      </c>
      <c r="H101" s="476">
        <f t="shared" si="9"/>
        <v>0</v>
      </c>
      <c r="I101"/>
      <c r="J101"/>
      <c r="K101"/>
      <c r="L101"/>
      <c r="M101"/>
      <c r="N101"/>
      <c r="O101"/>
      <c r="P101"/>
      <c r="Q101"/>
      <c r="R101"/>
      <c r="S101"/>
      <c r="T101"/>
      <c r="U101"/>
      <c r="V101"/>
      <c r="W101"/>
      <c r="X101"/>
      <c r="Y101"/>
      <c r="Z101"/>
      <c r="AA101"/>
    </row>
    <row r="102" spans="1:27" ht="56.25" x14ac:dyDescent="0.35">
      <c r="A102" s="2"/>
      <c r="B102" s="97">
        <f t="shared" si="10"/>
        <v>45</v>
      </c>
      <c r="C102" s="95" t="s">
        <v>125</v>
      </c>
      <c r="D102" s="7" t="s">
        <v>369</v>
      </c>
      <c r="E102" s="73" t="s">
        <v>41</v>
      </c>
      <c r="F102" s="74">
        <v>2</v>
      </c>
      <c r="G102" s="451">
        <v>0</v>
      </c>
      <c r="H102" s="476">
        <f t="shared" si="9"/>
        <v>0</v>
      </c>
      <c r="I102"/>
      <c r="J102"/>
      <c r="K102"/>
      <c r="L102"/>
      <c r="M102"/>
      <c r="N102"/>
      <c r="O102"/>
      <c r="P102"/>
      <c r="Q102"/>
      <c r="R102"/>
      <c r="S102"/>
      <c r="T102"/>
      <c r="U102"/>
      <c r="V102"/>
      <c r="W102"/>
      <c r="X102"/>
      <c r="Y102"/>
      <c r="Z102"/>
      <c r="AA102"/>
    </row>
    <row r="103" spans="1:27" ht="75" x14ac:dyDescent="0.35">
      <c r="A103" s="2"/>
      <c r="B103" s="97">
        <f t="shared" si="10"/>
        <v>46</v>
      </c>
      <c r="C103" s="95" t="s">
        <v>125</v>
      </c>
      <c r="D103" s="7" t="s">
        <v>93</v>
      </c>
      <c r="E103" s="73" t="s">
        <v>38</v>
      </c>
      <c r="F103" s="74">
        <v>100</v>
      </c>
      <c r="G103" s="451">
        <v>0</v>
      </c>
      <c r="H103" s="476">
        <f t="shared" si="9"/>
        <v>0</v>
      </c>
      <c r="I103"/>
      <c r="J103"/>
      <c r="K103"/>
      <c r="L103"/>
      <c r="M103"/>
      <c r="N103"/>
      <c r="O103"/>
      <c r="P103"/>
      <c r="Q103"/>
      <c r="R103"/>
      <c r="S103"/>
      <c r="T103"/>
      <c r="U103"/>
      <c r="V103"/>
      <c r="W103"/>
      <c r="X103"/>
      <c r="Y103"/>
      <c r="Z103"/>
      <c r="AA103"/>
    </row>
    <row r="104" spans="1:27" ht="56.25" x14ac:dyDescent="0.35">
      <c r="A104" s="2"/>
      <c r="B104" s="97">
        <f t="shared" si="10"/>
        <v>47</v>
      </c>
      <c r="C104" s="95" t="s">
        <v>128</v>
      </c>
      <c r="D104" s="7" t="s">
        <v>365</v>
      </c>
      <c r="E104" s="73" t="s">
        <v>40</v>
      </c>
      <c r="F104" s="74">
        <v>2.08</v>
      </c>
      <c r="G104" s="451">
        <v>0</v>
      </c>
      <c r="H104" s="476">
        <f t="shared" si="9"/>
        <v>0</v>
      </c>
      <c r="I104"/>
      <c r="J104"/>
      <c r="K104"/>
      <c r="L104"/>
      <c r="M104"/>
      <c r="N104"/>
      <c r="O104"/>
      <c r="P104"/>
      <c r="Q104"/>
      <c r="R104"/>
      <c r="S104"/>
      <c r="T104"/>
      <c r="U104"/>
      <c r="V104"/>
      <c r="W104"/>
      <c r="X104"/>
      <c r="Y104"/>
      <c r="Z104"/>
      <c r="AA104"/>
    </row>
    <row r="105" spans="1:27" ht="57" thickBot="1" x14ac:dyDescent="0.4">
      <c r="A105" s="2"/>
      <c r="B105" s="34">
        <f t="shared" si="10"/>
        <v>48</v>
      </c>
      <c r="C105" s="453"/>
      <c r="D105" s="337" t="s">
        <v>366</v>
      </c>
      <c r="E105" s="176" t="s">
        <v>41</v>
      </c>
      <c r="F105" s="454">
        <v>6</v>
      </c>
      <c r="G105" s="477">
        <v>0</v>
      </c>
      <c r="H105" s="478">
        <f t="shared" si="9"/>
        <v>0</v>
      </c>
      <c r="I105"/>
      <c r="J105"/>
      <c r="K105"/>
      <c r="L105"/>
      <c r="M105"/>
      <c r="N105"/>
      <c r="O105"/>
      <c r="P105"/>
      <c r="Q105"/>
      <c r="R105"/>
      <c r="S105"/>
      <c r="T105"/>
      <c r="U105"/>
      <c r="V105"/>
      <c r="W105"/>
      <c r="X105"/>
      <c r="Y105"/>
      <c r="Z105"/>
      <c r="AA105"/>
    </row>
    <row r="106" spans="1:27" ht="19.5" thickBot="1" x14ac:dyDescent="0.4">
      <c r="A106" s="2"/>
      <c r="B106" s="483"/>
      <c r="C106" s="257"/>
      <c r="D106" s="324" t="s">
        <v>240</v>
      </c>
      <c r="E106" s="484"/>
      <c r="F106" s="326"/>
      <c r="G106" s="326"/>
      <c r="H106" s="485"/>
      <c r="I106"/>
      <c r="J106"/>
      <c r="K106"/>
      <c r="L106"/>
      <c r="M106"/>
      <c r="N106"/>
      <c r="O106"/>
      <c r="P106"/>
      <c r="Q106"/>
      <c r="R106"/>
      <c r="S106"/>
      <c r="T106"/>
      <c r="U106"/>
      <c r="V106"/>
      <c r="W106"/>
      <c r="X106"/>
      <c r="Y106"/>
      <c r="Z106"/>
      <c r="AA106"/>
    </row>
    <row r="107" spans="1:27" ht="71.25" customHeight="1" x14ac:dyDescent="0.35">
      <c r="A107" s="2"/>
      <c r="B107" s="96">
        <v>49</v>
      </c>
      <c r="C107" s="94" t="s">
        <v>148</v>
      </c>
      <c r="D107" s="46" t="s">
        <v>367</v>
      </c>
      <c r="E107" s="21" t="s">
        <v>39</v>
      </c>
      <c r="F107" s="390">
        <v>300</v>
      </c>
      <c r="G107" s="472">
        <v>0</v>
      </c>
      <c r="H107" s="475">
        <f>(F107*G107)</f>
        <v>0</v>
      </c>
      <c r="I107"/>
      <c r="J107"/>
      <c r="K107"/>
      <c r="L107"/>
      <c r="M107"/>
      <c r="N107"/>
      <c r="O107"/>
      <c r="P107"/>
      <c r="Q107"/>
      <c r="R107"/>
      <c r="S107"/>
      <c r="T107"/>
      <c r="U107"/>
      <c r="V107"/>
      <c r="W107"/>
      <c r="X107"/>
      <c r="Y107"/>
      <c r="Z107"/>
      <c r="AA107"/>
    </row>
    <row r="108" spans="1:27" ht="72" customHeight="1" thickBot="1" x14ac:dyDescent="0.4">
      <c r="A108" s="2"/>
      <c r="B108" s="34">
        <f>B107+1</f>
        <v>50</v>
      </c>
      <c r="C108" s="146" t="s">
        <v>148</v>
      </c>
      <c r="D108" s="147" t="s">
        <v>370</v>
      </c>
      <c r="E108" s="16" t="s">
        <v>39</v>
      </c>
      <c r="F108" s="393">
        <v>38</v>
      </c>
      <c r="G108" s="477">
        <v>0</v>
      </c>
      <c r="H108" s="478">
        <f>(F108*G108)</f>
        <v>0</v>
      </c>
      <c r="I108"/>
      <c r="J108"/>
      <c r="K108"/>
      <c r="L108"/>
      <c r="M108"/>
      <c r="N108"/>
      <c r="O108"/>
      <c r="P108"/>
      <c r="Q108"/>
      <c r="R108"/>
      <c r="S108"/>
      <c r="T108"/>
      <c r="U108"/>
      <c r="V108"/>
      <c r="W108"/>
      <c r="X108"/>
      <c r="Y108"/>
      <c r="Z108"/>
      <c r="AA108"/>
    </row>
    <row r="109" spans="1:27" ht="19.5" thickBot="1" x14ac:dyDescent="0.4">
      <c r="A109" s="2"/>
      <c r="B109" s="483"/>
      <c r="C109" s="257"/>
      <c r="D109" s="324" t="s">
        <v>243</v>
      </c>
      <c r="E109" s="484"/>
      <c r="F109" s="396"/>
      <c r="G109" s="275"/>
      <c r="H109" s="486"/>
      <c r="I109"/>
      <c r="J109"/>
      <c r="K109"/>
      <c r="L109"/>
      <c r="M109"/>
      <c r="N109"/>
      <c r="O109"/>
      <c r="P109"/>
      <c r="Q109"/>
      <c r="R109"/>
      <c r="S109"/>
      <c r="T109"/>
      <c r="U109"/>
      <c r="V109"/>
      <c r="W109"/>
      <c r="X109"/>
      <c r="Y109"/>
      <c r="Z109"/>
      <c r="AA109"/>
    </row>
    <row r="110" spans="1:27" ht="56.25" x14ac:dyDescent="0.35">
      <c r="A110" s="2"/>
      <c r="B110" s="299">
        <v>51</v>
      </c>
      <c r="C110" s="94" t="s">
        <v>129</v>
      </c>
      <c r="D110" s="46" t="s">
        <v>371</v>
      </c>
      <c r="E110" s="21" t="s">
        <v>39</v>
      </c>
      <c r="F110" s="390">
        <v>57</v>
      </c>
      <c r="G110" s="472">
        <v>0</v>
      </c>
      <c r="H110" s="475">
        <f>(F110*G110)</f>
        <v>0</v>
      </c>
      <c r="I110"/>
      <c r="J110"/>
      <c r="K110"/>
      <c r="L110"/>
      <c r="M110"/>
      <c r="N110"/>
      <c r="O110"/>
      <c r="P110"/>
      <c r="Q110"/>
      <c r="R110"/>
      <c r="S110"/>
      <c r="T110"/>
      <c r="U110"/>
      <c r="V110"/>
      <c r="W110"/>
      <c r="X110"/>
      <c r="Y110"/>
      <c r="Z110"/>
      <c r="AA110"/>
    </row>
    <row r="111" spans="1:27" ht="70.5" customHeight="1" thickBot="1" x14ac:dyDescent="0.4">
      <c r="A111" s="2"/>
      <c r="B111" s="300">
        <v>52</v>
      </c>
      <c r="C111" s="146" t="s">
        <v>128</v>
      </c>
      <c r="D111" s="147" t="s">
        <v>372</v>
      </c>
      <c r="E111" s="16" t="s">
        <v>41</v>
      </c>
      <c r="F111" s="393">
        <v>8</v>
      </c>
      <c r="G111" s="477">
        <v>0</v>
      </c>
      <c r="H111" s="478">
        <f>(F111*G111)</f>
        <v>0</v>
      </c>
      <c r="I111"/>
      <c r="J111"/>
      <c r="K111"/>
      <c r="L111"/>
      <c r="M111"/>
      <c r="N111"/>
      <c r="O111"/>
      <c r="P111"/>
      <c r="Q111"/>
      <c r="R111"/>
      <c r="S111"/>
      <c r="T111"/>
      <c r="U111"/>
      <c r="V111"/>
      <c r="W111"/>
      <c r="X111"/>
      <c r="Y111"/>
      <c r="Z111"/>
      <c r="AA111"/>
    </row>
    <row r="112" spans="1:27" ht="22.5" customHeight="1" thickBot="1" x14ac:dyDescent="0.4">
      <c r="A112" s="2"/>
      <c r="B112" s="547" t="s">
        <v>241</v>
      </c>
      <c r="C112" s="548"/>
      <c r="D112" s="548"/>
      <c r="E112" s="548"/>
      <c r="F112" s="548"/>
      <c r="G112" s="548"/>
      <c r="H112" s="479">
        <f>SUM(H99:H111)</f>
        <v>0</v>
      </c>
      <c r="I112"/>
      <c r="J112"/>
      <c r="K112"/>
      <c r="L112"/>
      <c r="M112"/>
      <c r="N112"/>
      <c r="O112"/>
      <c r="P112"/>
      <c r="Q112"/>
      <c r="R112"/>
      <c r="S112"/>
      <c r="T112"/>
      <c r="U112"/>
      <c r="V112"/>
      <c r="W112"/>
      <c r="X112"/>
      <c r="Y112"/>
      <c r="Z112"/>
      <c r="AA112"/>
    </row>
    <row r="113" spans="1:27" ht="19.5" thickBot="1" x14ac:dyDescent="0.4">
      <c r="E113" s="64"/>
    </row>
    <row r="114" spans="1:27" ht="21.75" customHeight="1" thickBot="1" x14ac:dyDescent="0.4">
      <c r="A114" s="10"/>
      <c r="B114" s="39"/>
      <c r="C114" s="85"/>
      <c r="D114" s="530" t="s">
        <v>158</v>
      </c>
      <c r="E114" s="531"/>
      <c r="F114" s="531"/>
      <c r="G114" s="532"/>
      <c r="H114" s="86"/>
    </row>
    <row r="115" spans="1:27" ht="18.75" x14ac:dyDescent="0.35">
      <c r="A115" s="10"/>
      <c r="B115" s="31"/>
      <c r="C115" s="32"/>
      <c r="D115" s="87" t="s">
        <v>49</v>
      </c>
      <c r="E115" s="87"/>
      <c r="F115" s="88"/>
      <c r="G115" s="332"/>
      <c r="H115" s="487">
        <f>H30</f>
        <v>0</v>
      </c>
    </row>
    <row r="116" spans="1:27" ht="18.75" x14ac:dyDescent="0.35">
      <c r="A116" s="10"/>
      <c r="B116" s="33"/>
      <c r="C116" s="9"/>
      <c r="D116" s="65" t="s">
        <v>50</v>
      </c>
      <c r="E116" s="65"/>
      <c r="F116" s="66"/>
      <c r="G116" s="261"/>
      <c r="H116" s="488">
        <f>H38+H78</f>
        <v>0</v>
      </c>
    </row>
    <row r="117" spans="1:27" s="2" customFormat="1" ht="18.75" x14ac:dyDescent="0.35">
      <c r="A117" s="10"/>
      <c r="B117" s="58"/>
      <c r="C117" s="59"/>
      <c r="D117" s="65" t="s">
        <v>51</v>
      </c>
      <c r="E117" s="67"/>
      <c r="F117" s="66"/>
      <c r="G117" s="261"/>
      <c r="H117" s="488">
        <f>H43+H83</f>
        <v>0</v>
      </c>
    </row>
    <row r="118" spans="1:27" s="2" customFormat="1" ht="18.75" x14ac:dyDescent="0.35">
      <c r="A118" s="1"/>
      <c r="B118" s="11"/>
      <c r="C118" s="7"/>
      <c r="D118" s="67" t="s">
        <v>52</v>
      </c>
      <c r="E118" s="67"/>
      <c r="F118" s="68"/>
      <c r="G118" s="262"/>
      <c r="H118" s="488">
        <f>H53+H93</f>
        <v>0</v>
      </c>
    </row>
    <row r="119" spans="1:27" s="2" customFormat="1" ht="18.75" x14ac:dyDescent="0.35">
      <c r="A119" s="1"/>
      <c r="B119" s="11"/>
      <c r="C119" s="7"/>
      <c r="D119" s="67" t="s">
        <v>53</v>
      </c>
      <c r="E119" s="67"/>
      <c r="F119" s="68"/>
      <c r="G119" s="262"/>
      <c r="H119" s="488">
        <f>H56+H96</f>
        <v>0</v>
      </c>
    </row>
    <row r="120" spans="1:27" s="2" customFormat="1" ht="33.75" customHeight="1" thickBot="1" x14ac:dyDescent="0.4">
      <c r="A120" s="1"/>
      <c r="B120" s="234"/>
      <c r="C120" s="147"/>
      <c r="D120" s="235" t="s">
        <v>95</v>
      </c>
      <c r="E120" s="235"/>
      <c r="F120" s="235"/>
      <c r="G120" s="263"/>
      <c r="H120" s="490">
        <f>H69+H112</f>
        <v>0</v>
      </c>
    </row>
    <row r="121" spans="1:27" s="2" customFormat="1" ht="19.5" thickBot="1" x14ac:dyDescent="0.4">
      <c r="A121" s="1"/>
      <c r="B121" s="236"/>
      <c r="C121" s="129"/>
      <c r="D121" s="533" t="s">
        <v>159</v>
      </c>
      <c r="E121" s="534"/>
      <c r="F121" s="534"/>
      <c r="G121" s="534"/>
      <c r="H121" s="479">
        <f>SUM(H115:H120)</f>
        <v>0</v>
      </c>
    </row>
    <row r="122" spans="1:27" x14ac:dyDescent="0.35">
      <c r="D122" s="55" t="s">
        <v>54</v>
      </c>
    </row>
    <row r="123" spans="1:27" ht="18.75" x14ac:dyDescent="0.35">
      <c r="A123" s="79"/>
      <c r="B123" s="80"/>
      <c r="C123" s="80"/>
      <c r="D123" s="81" t="s">
        <v>79</v>
      </c>
      <c r="E123" s="80"/>
      <c r="F123" s="82"/>
      <c r="G123" s="83"/>
      <c r="I123"/>
      <c r="J123"/>
      <c r="K123"/>
      <c r="L123"/>
      <c r="M123"/>
      <c r="N123"/>
      <c r="O123"/>
      <c r="P123"/>
      <c r="Q123"/>
      <c r="R123"/>
      <c r="S123"/>
      <c r="T123"/>
      <c r="U123"/>
      <c r="V123"/>
      <c r="W123"/>
      <c r="X123"/>
      <c r="Y123"/>
      <c r="Z123"/>
      <c r="AA123"/>
    </row>
    <row r="124" spans="1:27" ht="18.75" x14ac:dyDescent="0.35">
      <c r="A124" s="79"/>
      <c r="B124" s="80"/>
      <c r="C124" s="80"/>
      <c r="D124" s="81" t="s">
        <v>80</v>
      </c>
      <c r="E124" s="80"/>
      <c r="F124" s="82"/>
      <c r="G124" s="83"/>
      <c r="H124" s="84"/>
      <c r="I124"/>
      <c r="J124"/>
      <c r="K124"/>
      <c r="L124"/>
      <c r="M124"/>
      <c r="N124"/>
      <c r="O124"/>
      <c r="P124"/>
      <c r="Q124"/>
      <c r="R124"/>
      <c r="S124"/>
      <c r="T124"/>
      <c r="U124"/>
      <c r="V124"/>
      <c r="W124"/>
      <c r="X124"/>
      <c r="Y124"/>
      <c r="Z124"/>
      <c r="AA124"/>
    </row>
    <row r="125" spans="1:27" ht="18.75" x14ac:dyDescent="0.35">
      <c r="A125" s="79"/>
      <c r="B125" s="80"/>
      <c r="C125" s="80"/>
      <c r="D125" s="81" t="s">
        <v>81</v>
      </c>
      <c r="E125" s="80"/>
      <c r="F125" s="82"/>
      <c r="G125" s="83"/>
      <c r="H125" s="84"/>
      <c r="I125"/>
      <c r="J125"/>
      <c r="K125"/>
      <c r="L125"/>
      <c r="M125"/>
      <c r="N125"/>
      <c r="O125"/>
      <c r="P125"/>
      <c r="Q125"/>
      <c r="R125"/>
      <c r="S125"/>
      <c r="T125"/>
      <c r="U125"/>
      <c r="V125"/>
      <c r="W125"/>
      <c r="X125"/>
      <c r="Y125"/>
      <c r="Z125"/>
      <c r="AA125"/>
    </row>
    <row r="139" spans="4:4" x14ac:dyDescent="0.35">
      <c r="D139" s="55" t="s">
        <v>54</v>
      </c>
    </row>
  </sheetData>
  <mergeCells count="34">
    <mergeCell ref="D12:H12"/>
    <mergeCell ref="B1:H1"/>
    <mergeCell ref="B2:H2"/>
    <mergeCell ref="B3:H3"/>
    <mergeCell ref="D4:H4"/>
    <mergeCell ref="D5:H5"/>
    <mergeCell ref="D6:H6"/>
    <mergeCell ref="D7:H7"/>
    <mergeCell ref="D8:H8"/>
    <mergeCell ref="D9:H9"/>
    <mergeCell ref="D10:H10"/>
    <mergeCell ref="D11:H11"/>
    <mergeCell ref="B53:G53"/>
    <mergeCell ref="D13:H13"/>
    <mergeCell ref="D14:H14"/>
    <mergeCell ref="D15:H15"/>
    <mergeCell ref="D16:H16"/>
    <mergeCell ref="D17:H17"/>
    <mergeCell ref="D18:H18"/>
    <mergeCell ref="D19:H19"/>
    <mergeCell ref="D30:G30"/>
    <mergeCell ref="B31:H31"/>
    <mergeCell ref="B38:G38"/>
    <mergeCell ref="B43:G43"/>
    <mergeCell ref="D114:G114"/>
    <mergeCell ref="D121:G121"/>
    <mergeCell ref="B56:G56"/>
    <mergeCell ref="B70:H70"/>
    <mergeCell ref="B78:G78"/>
    <mergeCell ref="B83:G83"/>
    <mergeCell ref="B93:G93"/>
    <mergeCell ref="B96:G96"/>
    <mergeCell ref="B69:G69"/>
    <mergeCell ref="B112:G112"/>
  </mergeCells>
  <phoneticPr fontId="16" type="noConversion"/>
  <pageMargins left="0.70866141732283472" right="0.70866141732283472" top="0.74803149606299213" bottom="0.74803149606299213" header="0.31496062992125984" footer="0.31496062992125984"/>
  <pageSetup paperSize="9" scale="60" fitToHeight="0" orientation="portrait" r:id="rId1"/>
  <headerFooter>
    <oddHeader>&amp;CБАРАЊЕ ЗА ПОНУДИ - Тендер 4 - Дел 1 -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Велес&amp;CРеконструкција на дел од ул.Живко Фирфов и дел од ул.Благој Ѓорев&amp;R&amp;P/&amp;N</oddFooter>
  </headerFooter>
  <rowBreaks count="5" manualBreakCount="5">
    <brk id="15" max="7" man="1"/>
    <brk id="43" max="7" man="1"/>
    <brk id="56" max="7" man="1"/>
    <brk id="69" max="7" man="1"/>
    <brk id="96"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E86-C4BA-4A04-9F65-339010A0C3AE}">
  <sheetPr codeName="Sheet1">
    <tabColor theme="0"/>
    <pageSetUpPr fitToPage="1"/>
  </sheetPr>
  <dimension ref="A1:AE85"/>
  <sheetViews>
    <sheetView view="pageBreakPreview" topLeftCell="A68" zoomScale="85" zoomScaleNormal="115" zoomScaleSheetLayoutView="85" zoomScalePageLayoutView="40" workbookViewId="0">
      <selection activeCell="I81" sqref="I81"/>
    </sheetView>
  </sheetViews>
  <sheetFormatPr defaultRowHeight="18" x14ac:dyDescent="0.35"/>
  <cols>
    <col min="1" max="2" width="3.42578125" style="1" customWidth="1"/>
    <col min="3" max="3" width="7.7109375" style="54" customWidth="1"/>
    <col min="4" max="4" width="11.7109375" style="54" customWidth="1"/>
    <col min="5" max="5" width="64.140625" style="55" customWidth="1"/>
    <col min="6" max="6" width="11.28515625" style="54" customWidth="1"/>
    <col min="7" max="7" width="12.85546875" style="13" customWidth="1"/>
    <col min="8" max="8" width="15.42578125" style="56" customWidth="1"/>
    <col min="9" max="9" width="21.5703125" style="57" customWidth="1"/>
    <col min="10" max="31" width="9.140625" style="2"/>
    <col min="244" max="244" width="3.42578125" customWidth="1"/>
    <col min="245" max="245" width="7" customWidth="1"/>
    <col min="246" max="246" width="9.85546875" customWidth="1"/>
    <col min="247" max="247" width="64.140625" customWidth="1"/>
    <col min="248" max="248" width="11.42578125" customWidth="1"/>
    <col min="249" max="249" width="12.85546875" customWidth="1"/>
    <col min="250" max="250" width="15.42578125" customWidth="1"/>
    <col min="251" max="251" width="19.42578125" customWidth="1"/>
    <col min="252" max="252" width="13.85546875" customWidth="1"/>
    <col min="500" max="500" width="3.42578125" customWidth="1"/>
    <col min="501" max="501" width="7" customWidth="1"/>
    <col min="502" max="502" width="9.85546875" customWidth="1"/>
    <col min="503" max="503" width="64.140625" customWidth="1"/>
    <col min="504" max="504" width="11.42578125" customWidth="1"/>
    <col min="505" max="505" width="12.85546875" customWidth="1"/>
    <col min="506" max="506" width="15.42578125" customWidth="1"/>
    <col min="507" max="507" width="19.42578125" customWidth="1"/>
    <col min="508" max="508" width="13.85546875" customWidth="1"/>
    <col min="756" max="756" width="3.42578125" customWidth="1"/>
    <col min="757" max="757" width="7" customWidth="1"/>
    <col min="758" max="758" width="9.85546875" customWidth="1"/>
    <col min="759" max="759" width="64.140625" customWidth="1"/>
    <col min="760" max="760" width="11.42578125" customWidth="1"/>
    <col min="761" max="761" width="12.85546875" customWidth="1"/>
    <col min="762" max="762" width="15.42578125" customWidth="1"/>
    <col min="763" max="763" width="19.42578125" customWidth="1"/>
    <col min="764" max="764" width="13.85546875" customWidth="1"/>
    <col min="1012" max="1012" width="3.42578125" customWidth="1"/>
    <col min="1013" max="1013" width="7" customWidth="1"/>
    <col min="1014" max="1014" width="9.85546875" customWidth="1"/>
    <col min="1015" max="1015" width="64.140625" customWidth="1"/>
    <col min="1016" max="1016" width="11.42578125" customWidth="1"/>
    <col min="1017" max="1017" width="12.85546875" customWidth="1"/>
    <col min="1018" max="1018" width="15.42578125" customWidth="1"/>
    <col min="1019" max="1019" width="19.42578125" customWidth="1"/>
    <col min="1020" max="1020" width="13.85546875" customWidth="1"/>
    <col min="1268" max="1268" width="3.42578125" customWidth="1"/>
    <col min="1269" max="1269" width="7" customWidth="1"/>
    <col min="1270" max="1270" width="9.85546875" customWidth="1"/>
    <col min="1271" max="1271" width="64.140625" customWidth="1"/>
    <col min="1272" max="1272" width="11.42578125" customWidth="1"/>
    <col min="1273" max="1273" width="12.85546875" customWidth="1"/>
    <col min="1274" max="1274" width="15.42578125" customWidth="1"/>
    <col min="1275" max="1275" width="19.42578125" customWidth="1"/>
    <col min="1276" max="1276" width="13.85546875" customWidth="1"/>
    <col min="1524" max="1524" width="3.42578125" customWidth="1"/>
    <col min="1525" max="1525" width="7" customWidth="1"/>
    <col min="1526" max="1526" width="9.85546875" customWidth="1"/>
    <col min="1527" max="1527" width="64.140625" customWidth="1"/>
    <col min="1528" max="1528" width="11.42578125" customWidth="1"/>
    <col min="1529" max="1529" width="12.85546875" customWidth="1"/>
    <col min="1530" max="1530" width="15.42578125" customWidth="1"/>
    <col min="1531" max="1531" width="19.42578125" customWidth="1"/>
    <col min="1532" max="1532" width="13.85546875" customWidth="1"/>
    <col min="1780" max="1780" width="3.42578125" customWidth="1"/>
    <col min="1781" max="1781" width="7" customWidth="1"/>
    <col min="1782" max="1782" width="9.85546875" customWidth="1"/>
    <col min="1783" max="1783" width="64.140625" customWidth="1"/>
    <col min="1784" max="1784" width="11.42578125" customWidth="1"/>
    <col min="1785" max="1785" width="12.85546875" customWidth="1"/>
    <col min="1786" max="1786" width="15.42578125" customWidth="1"/>
    <col min="1787" max="1787" width="19.42578125" customWidth="1"/>
    <col min="1788" max="1788" width="13.85546875" customWidth="1"/>
    <col min="2036" max="2036" width="3.42578125" customWidth="1"/>
    <col min="2037" max="2037" width="7" customWidth="1"/>
    <col min="2038" max="2038" width="9.85546875" customWidth="1"/>
    <col min="2039" max="2039" width="64.140625" customWidth="1"/>
    <col min="2040" max="2040" width="11.42578125" customWidth="1"/>
    <col min="2041" max="2041" width="12.85546875" customWidth="1"/>
    <col min="2042" max="2042" width="15.42578125" customWidth="1"/>
    <col min="2043" max="2043" width="19.42578125" customWidth="1"/>
    <col min="2044" max="2044" width="13.85546875" customWidth="1"/>
    <col min="2292" max="2292" width="3.42578125" customWidth="1"/>
    <col min="2293" max="2293" width="7" customWidth="1"/>
    <col min="2294" max="2294" width="9.85546875" customWidth="1"/>
    <col min="2295" max="2295" width="64.140625" customWidth="1"/>
    <col min="2296" max="2296" width="11.42578125" customWidth="1"/>
    <col min="2297" max="2297" width="12.85546875" customWidth="1"/>
    <col min="2298" max="2298" width="15.42578125" customWidth="1"/>
    <col min="2299" max="2299" width="19.42578125" customWidth="1"/>
    <col min="2300" max="2300" width="13.85546875" customWidth="1"/>
    <col min="2548" max="2548" width="3.42578125" customWidth="1"/>
    <col min="2549" max="2549" width="7" customWidth="1"/>
    <col min="2550" max="2550" width="9.85546875" customWidth="1"/>
    <col min="2551" max="2551" width="64.140625" customWidth="1"/>
    <col min="2552" max="2552" width="11.42578125" customWidth="1"/>
    <col min="2553" max="2553" width="12.85546875" customWidth="1"/>
    <col min="2554" max="2554" width="15.42578125" customWidth="1"/>
    <col min="2555" max="2555" width="19.42578125" customWidth="1"/>
    <col min="2556" max="2556" width="13.85546875" customWidth="1"/>
    <col min="2804" max="2804" width="3.42578125" customWidth="1"/>
    <col min="2805" max="2805" width="7" customWidth="1"/>
    <col min="2806" max="2806" width="9.85546875" customWidth="1"/>
    <col min="2807" max="2807" width="64.140625" customWidth="1"/>
    <col min="2808" max="2808" width="11.42578125" customWidth="1"/>
    <col min="2809" max="2809" width="12.85546875" customWidth="1"/>
    <col min="2810" max="2810" width="15.42578125" customWidth="1"/>
    <col min="2811" max="2811" width="19.42578125" customWidth="1"/>
    <col min="2812" max="2812" width="13.85546875" customWidth="1"/>
    <col min="3060" max="3060" width="3.42578125" customWidth="1"/>
    <col min="3061" max="3061" width="7" customWidth="1"/>
    <col min="3062" max="3062" width="9.85546875" customWidth="1"/>
    <col min="3063" max="3063" width="64.140625" customWidth="1"/>
    <col min="3064" max="3064" width="11.42578125" customWidth="1"/>
    <col min="3065" max="3065" width="12.85546875" customWidth="1"/>
    <col min="3066" max="3066" width="15.42578125" customWidth="1"/>
    <col min="3067" max="3067" width="19.42578125" customWidth="1"/>
    <col min="3068" max="3068" width="13.85546875" customWidth="1"/>
    <col min="3316" max="3316" width="3.42578125" customWidth="1"/>
    <col min="3317" max="3317" width="7" customWidth="1"/>
    <col min="3318" max="3318" width="9.85546875" customWidth="1"/>
    <col min="3319" max="3319" width="64.140625" customWidth="1"/>
    <col min="3320" max="3320" width="11.42578125" customWidth="1"/>
    <col min="3321" max="3321" width="12.85546875" customWidth="1"/>
    <col min="3322" max="3322" width="15.42578125" customWidth="1"/>
    <col min="3323" max="3323" width="19.42578125" customWidth="1"/>
    <col min="3324" max="3324" width="13.85546875" customWidth="1"/>
    <col min="3572" max="3572" width="3.42578125" customWidth="1"/>
    <col min="3573" max="3573" width="7" customWidth="1"/>
    <col min="3574" max="3574" width="9.85546875" customWidth="1"/>
    <col min="3575" max="3575" width="64.140625" customWidth="1"/>
    <col min="3576" max="3576" width="11.42578125" customWidth="1"/>
    <col min="3577" max="3577" width="12.85546875" customWidth="1"/>
    <col min="3578" max="3578" width="15.42578125" customWidth="1"/>
    <col min="3579" max="3579" width="19.42578125" customWidth="1"/>
    <col min="3580" max="3580" width="13.85546875" customWidth="1"/>
    <col min="3828" max="3828" width="3.42578125" customWidth="1"/>
    <col min="3829" max="3829" width="7" customWidth="1"/>
    <col min="3830" max="3830" width="9.85546875" customWidth="1"/>
    <col min="3831" max="3831" width="64.140625" customWidth="1"/>
    <col min="3832" max="3832" width="11.42578125" customWidth="1"/>
    <col min="3833" max="3833" width="12.85546875" customWidth="1"/>
    <col min="3834" max="3834" width="15.42578125" customWidth="1"/>
    <col min="3835" max="3835" width="19.42578125" customWidth="1"/>
    <col min="3836" max="3836" width="13.85546875" customWidth="1"/>
    <col min="4084" max="4084" width="3.42578125" customWidth="1"/>
    <col min="4085" max="4085" width="7" customWidth="1"/>
    <col min="4086" max="4086" width="9.85546875" customWidth="1"/>
    <col min="4087" max="4087" width="64.140625" customWidth="1"/>
    <col min="4088" max="4088" width="11.42578125" customWidth="1"/>
    <col min="4089" max="4089" width="12.85546875" customWidth="1"/>
    <col min="4090" max="4090" width="15.42578125" customWidth="1"/>
    <col min="4091" max="4091" width="19.42578125" customWidth="1"/>
    <col min="4092" max="4092" width="13.85546875" customWidth="1"/>
    <col min="4340" max="4340" width="3.42578125" customWidth="1"/>
    <col min="4341" max="4341" width="7" customWidth="1"/>
    <col min="4342" max="4342" width="9.85546875" customWidth="1"/>
    <col min="4343" max="4343" width="64.140625" customWidth="1"/>
    <col min="4344" max="4344" width="11.42578125" customWidth="1"/>
    <col min="4345" max="4345" width="12.85546875" customWidth="1"/>
    <col min="4346" max="4346" width="15.42578125" customWidth="1"/>
    <col min="4347" max="4347" width="19.42578125" customWidth="1"/>
    <col min="4348" max="4348" width="13.85546875" customWidth="1"/>
    <col min="4596" max="4596" width="3.42578125" customWidth="1"/>
    <col min="4597" max="4597" width="7" customWidth="1"/>
    <col min="4598" max="4598" width="9.85546875" customWidth="1"/>
    <col min="4599" max="4599" width="64.140625" customWidth="1"/>
    <col min="4600" max="4600" width="11.42578125" customWidth="1"/>
    <col min="4601" max="4601" width="12.85546875" customWidth="1"/>
    <col min="4602" max="4602" width="15.42578125" customWidth="1"/>
    <col min="4603" max="4603" width="19.42578125" customWidth="1"/>
    <col min="4604" max="4604" width="13.85546875" customWidth="1"/>
    <col min="4852" max="4852" width="3.42578125" customWidth="1"/>
    <col min="4853" max="4853" width="7" customWidth="1"/>
    <col min="4854" max="4854" width="9.85546875" customWidth="1"/>
    <col min="4855" max="4855" width="64.140625" customWidth="1"/>
    <col min="4856" max="4856" width="11.42578125" customWidth="1"/>
    <col min="4857" max="4857" width="12.85546875" customWidth="1"/>
    <col min="4858" max="4858" width="15.42578125" customWidth="1"/>
    <col min="4859" max="4859" width="19.42578125" customWidth="1"/>
    <col min="4860" max="4860" width="13.85546875" customWidth="1"/>
    <col min="5108" max="5108" width="3.42578125" customWidth="1"/>
    <col min="5109" max="5109" width="7" customWidth="1"/>
    <col min="5110" max="5110" width="9.85546875" customWidth="1"/>
    <col min="5111" max="5111" width="64.140625" customWidth="1"/>
    <col min="5112" max="5112" width="11.42578125" customWidth="1"/>
    <col min="5113" max="5113" width="12.85546875" customWidth="1"/>
    <col min="5114" max="5114" width="15.42578125" customWidth="1"/>
    <col min="5115" max="5115" width="19.42578125" customWidth="1"/>
    <col min="5116" max="5116" width="13.85546875" customWidth="1"/>
    <col min="5364" max="5364" width="3.42578125" customWidth="1"/>
    <col min="5365" max="5365" width="7" customWidth="1"/>
    <col min="5366" max="5366" width="9.85546875" customWidth="1"/>
    <col min="5367" max="5367" width="64.140625" customWidth="1"/>
    <col min="5368" max="5368" width="11.42578125" customWidth="1"/>
    <col min="5369" max="5369" width="12.85546875" customWidth="1"/>
    <col min="5370" max="5370" width="15.42578125" customWidth="1"/>
    <col min="5371" max="5371" width="19.42578125" customWidth="1"/>
    <col min="5372" max="5372" width="13.85546875" customWidth="1"/>
    <col min="5620" max="5620" width="3.42578125" customWidth="1"/>
    <col min="5621" max="5621" width="7" customWidth="1"/>
    <col min="5622" max="5622" width="9.85546875" customWidth="1"/>
    <col min="5623" max="5623" width="64.140625" customWidth="1"/>
    <col min="5624" max="5624" width="11.42578125" customWidth="1"/>
    <col min="5625" max="5625" width="12.85546875" customWidth="1"/>
    <col min="5626" max="5626" width="15.42578125" customWidth="1"/>
    <col min="5627" max="5627" width="19.42578125" customWidth="1"/>
    <col min="5628" max="5628" width="13.85546875" customWidth="1"/>
    <col min="5876" max="5876" width="3.42578125" customWidth="1"/>
    <col min="5877" max="5877" width="7" customWidth="1"/>
    <col min="5878" max="5878" width="9.85546875" customWidth="1"/>
    <col min="5879" max="5879" width="64.140625" customWidth="1"/>
    <col min="5880" max="5880" width="11.42578125" customWidth="1"/>
    <col min="5881" max="5881" width="12.85546875" customWidth="1"/>
    <col min="5882" max="5882" width="15.42578125" customWidth="1"/>
    <col min="5883" max="5883" width="19.42578125" customWidth="1"/>
    <col min="5884" max="5884" width="13.85546875" customWidth="1"/>
    <col min="6132" max="6132" width="3.42578125" customWidth="1"/>
    <col min="6133" max="6133" width="7" customWidth="1"/>
    <col min="6134" max="6134" width="9.85546875" customWidth="1"/>
    <col min="6135" max="6135" width="64.140625" customWidth="1"/>
    <col min="6136" max="6136" width="11.42578125" customWidth="1"/>
    <col min="6137" max="6137" width="12.85546875" customWidth="1"/>
    <col min="6138" max="6138" width="15.42578125" customWidth="1"/>
    <col min="6139" max="6139" width="19.42578125" customWidth="1"/>
    <col min="6140" max="6140" width="13.85546875" customWidth="1"/>
    <col min="6388" max="6388" width="3.42578125" customWidth="1"/>
    <col min="6389" max="6389" width="7" customWidth="1"/>
    <col min="6390" max="6390" width="9.85546875" customWidth="1"/>
    <col min="6391" max="6391" width="64.140625" customWidth="1"/>
    <col min="6392" max="6392" width="11.42578125" customWidth="1"/>
    <col min="6393" max="6393" width="12.85546875" customWidth="1"/>
    <col min="6394" max="6394" width="15.42578125" customWidth="1"/>
    <col min="6395" max="6395" width="19.42578125" customWidth="1"/>
    <col min="6396" max="6396" width="13.85546875" customWidth="1"/>
    <col min="6644" max="6644" width="3.42578125" customWidth="1"/>
    <col min="6645" max="6645" width="7" customWidth="1"/>
    <col min="6646" max="6646" width="9.85546875" customWidth="1"/>
    <col min="6647" max="6647" width="64.140625" customWidth="1"/>
    <col min="6648" max="6648" width="11.42578125" customWidth="1"/>
    <col min="6649" max="6649" width="12.85546875" customWidth="1"/>
    <col min="6650" max="6650" width="15.42578125" customWidth="1"/>
    <col min="6651" max="6651" width="19.42578125" customWidth="1"/>
    <col min="6652" max="6652" width="13.85546875" customWidth="1"/>
    <col min="6900" max="6900" width="3.42578125" customWidth="1"/>
    <col min="6901" max="6901" width="7" customWidth="1"/>
    <col min="6902" max="6902" width="9.85546875" customWidth="1"/>
    <col min="6903" max="6903" width="64.140625" customWidth="1"/>
    <col min="6904" max="6904" width="11.42578125" customWidth="1"/>
    <col min="6905" max="6905" width="12.85546875" customWidth="1"/>
    <col min="6906" max="6906" width="15.42578125" customWidth="1"/>
    <col min="6907" max="6907" width="19.42578125" customWidth="1"/>
    <col min="6908" max="6908" width="13.85546875" customWidth="1"/>
    <col min="7156" max="7156" width="3.42578125" customWidth="1"/>
    <col min="7157" max="7157" width="7" customWidth="1"/>
    <col min="7158" max="7158" width="9.85546875" customWidth="1"/>
    <col min="7159" max="7159" width="64.140625" customWidth="1"/>
    <col min="7160" max="7160" width="11.42578125" customWidth="1"/>
    <col min="7161" max="7161" width="12.85546875" customWidth="1"/>
    <col min="7162" max="7162" width="15.42578125" customWidth="1"/>
    <col min="7163" max="7163" width="19.42578125" customWidth="1"/>
    <col min="7164" max="7164" width="13.85546875" customWidth="1"/>
    <col min="7412" max="7412" width="3.42578125" customWidth="1"/>
    <col min="7413" max="7413" width="7" customWidth="1"/>
    <col min="7414" max="7414" width="9.85546875" customWidth="1"/>
    <col min="7415" max="7415" width="64.140625" customWidth="1"/>
    <col min="7416" max="7416" width="11.42578125" customWidth="1"/>
    <col min="7417" max="7417" width="12.85546875" customWidth="1"/>
    <col min="7418" max="7418" width="15.42578125" customWidth="1"/>
    <col min="7419" max="7419" width="19.42578125" customWidth="1"/>
    <col min="7420" max="7420" width="13.85546875" customWidth="1"/>
    <col min="7668" max="7668" width="3.42578125" customWidth="1"/>
    <col min="7669" max="7669" width="7" customWidth="1"/>
    <col min="7670" max="7670" width="9.85546875" customWidth="1"/>
    <col min="7671" max="7671" width="64.140625" customWidth="1"/>
    <col min="7672" max="7672" width="11.42578125" customWidth="1"/>
    <col min="7673" max="7673" width="12.85546875" customWidth="1"/>
    <col min="7674" max="7674" width="15.42578125" customWidth="1"/>
    <col min="7675" max="7675" width="19.42578125" customWidth="1"/>
    <col min="7676" max="7676" width="13.85546875" customWidth="1"/>
    <col min="7924" max="7924" width="3.42578125" customWidth="1"/>
    <col min="7925" max="7925" width="7" customWidth="1"/>
    <col min="7926" max="7926" width="9.85546875" customWidth="1"/>
    <col min="7927" max="7927" width="64.140625" customWidth="1"/>
    <col min="7928" max="7928" width="11.42578125" customWidth="1"/>
    <col min="7929" max="7929" width="12.85546875" customWidth="1"/>
    <col min="7930" max="7930" width="15.42578125" customWidth="1"/>
    <col min="7931" max="7931" width="19.42578125" customWidth="1"/>
    <col min="7932" max="7932" width="13.85546875" customWidth="1"/>
    <col min="8180" max="8180" width="3.42578125" customWidth="1"/>
    <col min="8181" max="8181" width="7" customWidth="1"/>
    <col min="8182" max="8182" width="9.85546875" customWidth="1"/>
    <col min="8183" max="8183" width="64.140625" customWidth="1"/>
    <col min="8184" max="8184" width="11.42578125" customWidth="1"/>
    <col min="8185" max="8185" width="12.85546875" customWidth="1"/>
    <col min="8186" max="8186" width="15.42578125" customWidth="1"/>
    <col min="8187" max="8187" width="19.42578125" customWidth="1"/>
    <col min="8188" max="8188" width="13.85546875" customWidth="1"/>
    <col min="8436" max="8436" width="3.42578125" customWidth="1"/>
    <col min="8437" max="8437" width="7" customWidth="1"/>
    <col min="8438" max="8438" width="9.85546875" customWidth="1"/>
    <col min="8439" max="8439" width="64.140625" customWidth="1"/>
    <col min="8440" max="8440" width="11.42578125" customWidth="1"/>
    <col min="8441" max="8441" width="12.85546875" customWidth="1"/>
    <col min="8442" max="8442" width="15.42578125" customWidth="1"/>
    <col min="8443" max="8443" width="19.42578125" customWidth="1"/>
    <col min="8444" max="8444" width="13.85546875" customWidth="1"/>
    <col min="8692" max="8692" width="3.42578125" customWidth="1"/>
    <col min="8693" max="8693" width="7" customWidth="1"/>
    <col min="8694" max="8694" width="9.85546875" customWidth="1"/>
    <col min="8695" max="8695" width="64.140625" customWidth="1"/>
    <col min="8696" max="8696" width="11.42578125" customWidth="1"/>
    <col min="8697" max="8697" width="12.85546875" customWidth="1"/>
    <col min="8698" max="8698" width="15.42578125" customWidth="1"/>
    <col min="8699" max="8699" width="19.42578125" customWidth="1"/>
    <col min="8700" max="8700" width="13.85546875" customWidth="1"/>
    <col min="8948" max="8948" width="3.42578125" customWidth="1"/>
    <col min="8949" max="8949" width="7" customWidth="1"/>
    <col min="8950" max="8950" width="9.85546875" customWidth="1"/>
    <col min="8951" max="8951" width="64.140625" customWidth="1"/>
    <col min="8952" max="8952" width="11.42578125" customWidth="1"/>
    <col min="8953" max="8953" width="12.85546875" customWidth="1"/>
    <col min="8954" max="8954" width="15.42578125" customWidth="1"/>
    <col min="8955" max="8955" width="19.42578125" customWidth="1"/>
    <col min="8956" max="8956" width="13.85546875" customWidth="1"/>
    <col min="9204" max="9204" width="3.42578125" customWidth="1"/>
    <col min="9205" max="9205" width="7" customWidth="1"/>
    <col min="9206" max="9206" width="9.85546875" customWidth="1"/>
    <col min="9207" max="9207" width="64.140625" customWidth="1"/>
    <col min="9208" max="9208" width="11.42578125" customWidth="1"/>
    <col min="9209" max="9209" width="12.85546875" customWidth="1"/>
    <col min="9210" max="9210" width="15.42578125" customWidth="1"/>
    <col min="9211" max="9211" width="19.42578125" customWidth="1"/>
    <col min="9212" max="9212" width="13.85546875" customWidth="1"/>
    <col min="9460" max="9460" width="3.42578125" customWidth="1"/>
    <col min="9461" max="9461" width="7" customWidth="1"/>
    <col min="9462" max="9462" width="9.85546875" customWidth="1"/>
    <col min="9463" max="9463" width="64.140625" customWidth="1"/>
    <col min="9464" max="9464" width="11.42578125" customWidth="1"/>
    <col min="9465" max="9465" width="12.85546875" customWidth="1"/>
    <col min="9466" max="9466" width="15.42578125" customWidth="1"/>
    <col min="9467" max="9467" width="19.42578125" customWidth="1"/>
    <col min="9468" max="9468" width="13.85546875" customWidth="1"/>
    <col min="9716" max="9716" width="3.42578125" customWidth="1"/>
    <col min="9717" max="9717" width="7" customWidth="1"/>
    <col min="9718" max="9718" width="9.85546875" customWidth="1"/>
    <col min="9719" max="9719" width="64.140625" customWidth="1"/>
    <col min="9720" max="9720" width="11.42578125" customWidth="1"/>
    <col min="9721" max="9721" width="12.85546875" customWidth="1"/>
    <col min="9722" max="9722" width="15.42578125" customWidth="1"/>
    <col min="9723" max="9723" width="19.42578125" customWidth="1"/>
    <col min="9724" max="9724" width="13.85546875" customWidth="1"/>
    <col min="9972" max="9972" width="3.42578125" customWidth="1"/>
    <col min="9973" max="9973" width="7" customWidth="1"/>
    <col min="9974" max="9974" width="9.85546875" customWidth="1"/>
    <col min="9975" max="9975" width="64.140625" customWidth="1"/>
    <col min="9976" max="9976" width="11.42578125" customWidth="1"/>
    <col min="9977" max="9977" width="12.85546875" customWidth="1"/>
    <col min="9978" max="9978" width="15.42578125" customWidth="1"/>
    <col min="9979" max="9979" width="19.42578125" customWidth="1"/>
    <col min="9980" max="9980" width="13.85546875" customWidth="1"/>
    <col min="10228" max="10228" width="3.42578125" customWidth="1"/>
    <col min="10229" max="10229" width="7" customWidth="1"/>
    <col min="10230" max="10230" width="9.85546875" customWidth="1"/>
    <col min="10231" max="10231" width="64.140625" customWidth="1"/>
    <col min="10232" max="10232" width="11.42578125" customWidth="1"/>
    <col min="10233" max="10233" width="12.85546875" customWidth="1"/>
    <col min="10234" max="10234" width="15.42578125" customWidth="1"/>
    <col min="10235" max="10235" width="19.42578125" customWidth="1"/>
    <col min="10236" max="10236" width="13.85546875" customWidth="1"/>
    <col min="10484" max="10484" width="3.42578125" customWidth="1"/>
    <col min="10485" max="10485" width="7" customWidth="1"/>
    <col min="10486" max="10486" width="9.85546875" customWidth="1"/>
    <col min="10487" max="10487" width="64.140625" customWidth="1"/>
    <col min="10488" max="10488" width="11.42578125" customWidth="1"/>
    <col min="10489" max="10489" width="12.85546875" customWidth="1"/>
    <col min="10490" max="10490" width="15.42578125" customWidth="1"/>
    <col min="10491" max="10491" width="19.42578125" customWidth="1"/>
    <col min="10492" max="10492" width="13.85546875" customWidth="1"/>
    <col min="10740" max="10740" width="3.42578125" customWidth="1"/>
    <col min="10741" max="10741" width="7" customWidth="1"/>
    <col min="10742" max="10742" width="9.85546875" customWidth="1"/>
    <col min="10743" max="10743" width="64.140625" customWidth="1"/>
    <col min="10744" max="10744" width="11.42578125" customWidth="1"/>
    <col min="10745" max="10745" width="12.85546875" customWidth="1"/>
    <col min="10746" max="10746" width="15.42578125" customWidth="1"/>
    <col min="10747" max="10747" width="19.42578125" customWidth="1"/>
    <col min="10748" max="10748" width="13.85546875" customWidth="1"/>
    <col min="10996" max="10996" width="3.42578125" customWidth="1"/>
    <col min="10997" max="10997" width="7" customWidth="1"/>
    <col min="10998" max="10998" width="9.85546875" customWidth="1"/>
    <col min="10999" max="10999" width="64.140625" customWidth="1"/>
    <col min="11000" max="11000" width="11.42578125" customWidth="1"/>
    <col min="11001" max="11001" width="12.85546875" customWidth="1"/>
    <col min="11002" max="11002" width="15.42578125" customWidth="1"/>
    <col min="11003" max="11003" width="19.42578125" customWidth="1"/>
    <col min="11004" max="11004" width="13.85546875" customWidth="1"/>
    <col min="11252" max="11252" width="3.42578125" customWidth="1"/>
    <col min="11253" max="11253" width="7" customWidth="1"/>
    <col min="11254" max="11254" width="9.85546875" customWidth="1"/>
    <col min="11255" max="11255" width="64.140625" customWidth="1"/>
    <col min="11256" max="11256" width="11.42578125" customWidth="1"/>
    <col min="11257" max="11257" width="12.85546875" customWidth="1"/>
    <col min="11258" max="11258" width="15.42578125" customWidth="1"/>
    <col min="11259" max="11259" width="19.42578125" customWidth="1"/>
    <col min="11260" max="11260" width="13.85546875" customWidth="1"/>
    <col min="11508" max="11508" width="3.42578125" customWidth="1"/>
    <col min="11509" max="11509" width="7" customWidth="1"/>
    <col min="11510" max="11510" width="9.85546875" customWidth="1"/>
    <col min="11511" max="11511" width="64.140625" customWidth="1"/>
    <col min="11512" max="11512" width="11.42578125" customWidth="1"/>
    <col min="11513" max="11513" width="12.85546875" customWidth="1"/>
    <col min="11514" max="11514" width="15.42578125" customWidth="1"/>
    <col min="11515" max="11515" width="19.42578125" customWidth="1"/>
    <col min="11516" max="11516" width="13.85546875" customWidth="1"/>
    <col min="11764" max="11764" width="3.42578125" customWidth="1"/>
    <col min="11765" max="11765" width="7" customWidth="1"/>
    <col min="11766" max="11766" width="9.85546875" customWidth="1"/>
    <col min="11767" max="11767" width="64.140625" customWidth="1"/>
    <col min="11768" max="11768" width="11.42578125" customWidth="1"/>
    <col min="11769" max="11769" width="12.85546875" customWidth="1"/>
    <col min="11770" max="11770" width="15.42578125" customWidth="1"/>
    <col min="11771" max="11771" width="19.42578125" customWidth="1"/>
    <col min="11772" max="11772" width="13.85546875" customWidth="1"/>
    <col min="12020" max="12020" width="3.42578125" customWidth="1"/>
    <col min="12021" max="12021" width="7" customWidth="1"/>
    <col min="12022" max="12022" width="9.85546875" customWidth="1"/>
    <col min="12023" max="12023" width="64.140625" customWidth="1"/>
    <col min="12024" max="12024" width="11.42578125" customWidth="1"/>
    <col min="12025" max="12025" width="12.85546875" customWidth="1"/>
    <col min="12026" max="12026" width="15.42578125" customWidth="1"/>
    <col min="12027" max="12027" width="19.42578125" customWidth="1"/>
    <col min="12028" max="12028" width="13.85546875" customWidth="1"/>
    <col min="12276" max="12276" width="3.42578125" customWidth="1"/>
    <col min="12277" max="12277" width="7" customWidth="1"/>
    <col min="12278" max="12278" width="9.85546875" customWidth="1"/>
    <col min="12279" max="12279" width="64.140625" customWidth="1"/>
    <col min="12280" max="12280" width="11.42578125" customWidth="1"/>
    <col min="12281" max="12281" width="12.85546875" customWidth="1"/>
    <col min="12282" max="12282" width="15.42578125" customWidth="1"/>
    <col min="12283" max="12283" width="19.42578125" customWidth="1"/>
    <col min="12284" max="12284" width="13.85546875" customWidth="1"/>
    <col min="12532" max="12532" width="3.42578125" customWidth="1"/>
    <col min="12533" max="12533" width="7" customWidth="1"/>
    <col min="12534" max="12534" width="9.85546875" customWidth="1"/>
    <col min="12535" max="12535" width="64.140625" customWidth="1"/>
    <col min="12536" max="12536" width="11.42578125" customWidth="1"/>
    <col min="12537" max="12537" width="12.85546875" customWidth="1"/>
    <col min="12538" max="12538" width="15.42578125" customWidth="1"/>
    <col min="12539" max="12539" width="19.42578125" customWidth="1"/>
    <col min="12540" max="12540" width="13.85546875" customWidth="1"/>
    <col min="12788" max="12788" width="3.42578125" customWidth="1"/>
    <col min="12789" max="12789" width="7" customWidth="1"/>
    <col min="12790" max="12790" width="9.85546875" customWidth="1"/>
    <col min="12791" max="12791" width="64.140625" customWidth="1"/>
    <col min="12792" max="12792" width="11.42578125" customWidth="1"/>
    <col min="12793" max="12793" width="12.85546875" customWidth="1"/>
    <col min="12794" max="12794" width="15.42578125" customWidth="1"/>
    <col min="12795" max="12795" width="19.42578125" customWidth="1"/>
    <col min="12796" max="12796" width="13.85546875" customWidth="1"/>
    <col min="13044" max="13044" width="3.42578125" customWidth="1"/>
    <col min="13045" max="13045" width="7" customWidth="1"/>
    <col min="13046" max="13046" width="9.85546875" customWidth="1"/>
    <col min="13047" max="13047" width="64.140625" customWidth="1"/>
    <col min="13048" max="13048" width="11.42578125" customWidth="1"/>
    <col min="13049" max="13049" width="12.85546875" customWidth="1"/>
    <col min="13050" max="13050" width="15.42578125" customWidth="1"/>
    <col min="13051" max="13051" width="19.42578125" customWidth="1"/>
    <col min="13052" max="13052" width="13.85546875" customWidth="1"/>
    <col min="13300" max="13300" width="3.42578125" customWidth="1"/>
    <col min="13301" max="13301" width="7" customWidth="1"/>
    <col min="13302" max="13302" width="9.85546875" customWidth="1"/>
    <col min="13303" max="13303" width="64.140625" customWidth="1"/>
    <col min="13304" max="13304" width="11.42578125" customWidth="1"/>
    <col min="13305" max="13305" width="12.85546875" customWidth="1"/>
    <col min="13306" max="13306" width="15.42578125" customWidth="1"/>
    <col min="13307" max="13307" width="19.42578125" customWidth="1"/>
    <col min="13308" max="13308" width="13.85546875" customWidth="1"/>
    <col min="13556" max="13556" width="3.42578125" customWidth="1"/>
    <col min="13557" max="13557" width="7" customWidth="1"/>
    <col min="13558" max="13558" width="9.85546875" customWidth="1"/>
    <col min="13559" max="13559" width="64.140625" customWidth="1"/>
    <col min="13560" max="13560" width="11.42578125" customWidth="1"/>
    <col min="13561" max="13561" width="12.85546875" customWidth="1"/>
    <col min="13562" max="13562" width="15.42578125" customWidth="1"/>
    <col min="13563" max="13563" width="19.42578125" customWidth="1"/>
    <col min="13564" max="13564" width="13.85546875" customWidth="1"/>
    <col min="13812" max="13812" width="3.42578125" customWidth="1"/>
    <col min="13813" max="13813" width="7" customWidth="1"/>
    <col min="13814" max="13814" width="9.85546875" customWidth="1"/>
    <col min="13815" max="13815" width="64.140625" customWidth="1"/>
    <col min="13816" max="13816" width="11.42578125" customWidth="1"/>
    <col min="13817" max="13817" width="12.85546875" customWidth="1"/>
    <col min="13818" max="13818" width="15.42578125" customWidth="1"/>
    <col min="13819" max="13819" width="19.42578125" customWidth="1"/>
    <col min="13820" max="13820" width="13.85546875" customWidth="1"/>
    <col min="14068" max="14068" width="3.42578125" customWidth="1"/>
    <col min="14069" max="14069" width="7" customWidth="1"/>
    <col min="14070" max="14070" width="9.85546875" customWidth="1"/>
    <col min="14071" max="14071" width="64.140625" customWidth="1"/>
    <col min="14072" max="14072" width="11.42578125" customWidth="1"/>
    <col min="14073" max="14073" width="12.85546875" customWidth="1"/>
    <col min="14074" max="14074" width="15.42578125" customWidth="1"/>
    <col min="14075" max="14075" width="19.42578125" customWidth="1"/>
    <col min="14076" max="14076" width="13.85546875" customWidth="1"/>
    <col min="14324" max="14324" width="3.42578125" customWidth="1"/>
    <col min="14325" max="14325" width="7" customWidth="1"/>
    <col min="14326" max="14326" width="9.85546875" customWidth="1"/>
    <col min="14327" max="14327" width="64.140625" customWidth="1"/>
    <col min="14328" max="14328" width="11.42578125" customWidth="1"/>
    <col min="14329" max="14329" width="12.85546875" customWidth="1"/>
    <col min="14330" max="14330" width="15.42578125" customWidth="1"/>
    <col min="14331" max="14331" width="19.42578125" customWidth="1"/>
    <col min="14332" max="14332" width="13.85546875" customWidth="1"/>
    <col min="14580" max="14580" width="3.42578125" customWidth="1"/>
    <col min="14581" max="14581" width="7" customWidth="1"/>
    <col min="14582" max="14582" width="9.85546875" customWidth="1"/>
    <col min="14583" max="14583" width="64.140625" customWidth="1"/>
    <col min="14584" max="14584" width="11.42578125" customWidth="1"/>
    <col min="14585" max="14585" width="12.85546875" customWidth="1"/>
    <col min="14586" max="14586" width="15.42578125" customWidth="1"/>
    <col min="14587" max="14587" width="19.42578125" customWidth="1"/>
    <col min="14588" max="14588" width="13.85546875" customWidth="1"/>
    <col min="14836" max="14836" width="3.42578125" customWidth="1"/>
    <col min="14837" max="14837" width="7" customWidth="1"/>
    <col min="14838" max="14838" width="9.85546875" customWidth="1"/>
    <col min="14839" max="14839" width="64.140625" customWidth="1"/>
    <col min="14840" max="14840" width="11.42578125" customWidth="1"/>
    <col min="14841" max="14841" width="12.85546875" customWidth="1"/>
    <col min="14842" max="14842" width="15.42578125" customWidth="1"/>
    <col min="14843" max="14843" width="19.42578125" customWidth="1"/>
    <col min="14844" max="14844" width="13.85546875" customWidth="1"/>
    <col min="15092" max="15092" width="3.42578125" customWidth="1"/>
    <col min="15093" max="15093" width="7" customWidth="1"/>
    <col min="15094" max="15094" width="9.85546875" customWidth="1"/>
    <col min="15095" max="15095" width="64.140625" customWidth="1"/>
    <col min="15096" max="15096" width="11.42578125" customWidth="1"/>
    <col min="15097" max="15097" width="12.85546875" customWidth="1"/>
    <col min="15098" max="15098" width="15.42578125" customWidth="1"/>
    <col min="15099" max="15099" width="19.42578125" customWidth="1"/>
    <col min="15100" max="15100" width="13.85546875" customWidth="1"/>
    <col min="15348" max="15348" width="3.42578125" customWidth="1"/>
    <col min="15349" max="15349" width="7" customWidth="1"/>
    <col min="15350" max="15350" width="9.85546875" customWidth="1"/>
    <col min="15351" max="15351" width="64.140625" customWidth="1"/>
    <col min="15352" max="15352" width="11.42578125" customWidth="1"/>
    <col min="15353" max="15353" width="12.85546875" customWidth="1"/>
    <col min="15354" max="15354" width="15.42578125" customWidth="1"/>
    <col min="15355" max="15355" width="19.42578125" customWidth="1"/>
    <col min="15356" max="15356" width="13.85546875" customWidth="1"/>
    <col min="15604" max="15604" width="3.42578125" customWidth="1"/>
    <col min="15605" max="15605" width="7" customWidth="1"/>
    <col min="15606" max="15606" width="9.85546875" customWidth="1"/>
    <col min="15607" max="15607" width="64.140625" customWidth="1"/>
    <col min="15608" max="15608" width="11.42578125" customWidth="1"/>
    <col min="15609" max="15609" width="12.85546875" customWidth="1"/>
    <col min="15610" max="15610" width="15.42578125" customWidth="1"/>
    <col min="15611" max="15611" width="19.42578125" customWidth="1"/>
    <col min="15612" max="15612" width="13.85546875" customWidth="1"/>
    <col min="15860" max="15860" width="3.42578125" customWidth="1"/>
    <col min="15861" max="15861" width="7" customWidth="1"/>
    <col min="15862" max="15862" width="9.85546875" customWidth="1"/>
    <col min="15863" max="15863" width="64.140625" customWidth="1"/>
    <col min="15864" max="15864" width="11.42578125" customWidth="1"/>
    <col min="15865" max="15865" width="12.85546875" customWidth="1"/>
    <col min="15866" max="15866" width="15.42578125" customWidth="1"/>
    <col min="15867" max="15867" width="19.42578125" customWidth="1"/>
    <col min="15868" max="15868" width="13.85546875" customWidth="1"/>
    <col min="16116" max="16116" width="3.42578125" customWidth="1"/>
    <col min="16117" max="16117" width="7" customWidth="1"/>
    <col min="16118" max="16118" width="9.85546875" customWidth="1"/>
    <col min="16119" max="16119" width="64.140625" customWidth="1"/>
    <col min="16120" max="16120" width="11.42578125" customWidth="1"/>
    <col min="16121" max="16121" width="12.85546875" customWidth="1"/>
    <col min="16122" max="16122" width="15.42578125" customWidth="1"/>
    <col min="16123" max="16123" width="19.42578125" customWidth="1"/>
    <col min="16124" max="16124" width="13.85546875" customWidth="1"/>
  </cols>
  <sheetData>
    <row r="1" spans="1:9" ht="84.75" customHeight="1" thickBot="1" x14ac:dyDescent="0.4">
      <c r="C1" s="574" t="s">
        <v>260</v>
      </c>
      <c r="D1" s="575"/>
      <c r="E1" s="575"/>
      <c r="F1" s="575"/>
      <c r="G1" s="575"/>
      <c r="H1" s="575"/>
      <c r="I1" s="576"/>
    </row>
    <row r="2" spans="1:9" ht="19.5" thickBot="1" x14ac:dyDescent="0.4">
      <c r="C2" s="538" t="s">
        <v>0</v>
      </c>
      <c r="D2" s="539"/>
      <c r="E2" s="539"/>
      <c r="F2" s="539"/>
      <c r="G2" s="539"/>
      <c r="H2" s="539"/>
      <c r="I2" s="563"/>
    </row>
    <row r="3" spans="1:9" ht="19.149999999999999" customHeight="1" thickBot="1" x14ac:dyDescent="0.4">
      <c r="C3" s="577" t="s">
        <v>308</v>
      </c>
      <c r="D3" s="578"/>
      <c r="E3" s="578"/>
      <c r="F3" s="578"/>
      <c r="G3" s="578"/>
      <c r="H3" s="578"/>
      <c r="I3" s="579"/>
    </row>
    <row r="4" spans="1:9" ht="24" customHeight="1" thickBot="1" x14ac:dyDescent="0.4">
      <c r="C4" s="29"/>
      <c r="D4" s="130"/>
      <c r="E4" s="567" t="s">
        <v>1</v>
      </c>
      <c r="F4" s="567"/>
      <c r="G4" s="567"/>
      <c r="H4" s="567"/>
      <c r="I4" s="568"/>
    </row>
    <row r="5" spans="1:9" ht="61.5" customHeight="1" x14ac:dyDescent="0.35">
      <c r="A5" s="3"/>
      <c r="B5" s="3"/>
      <c r="C5" s="31"/>
      <c r="D5" s="32" t="s">
        <v>2</v>
      </c>
      <c r="E5" s="569" t="s">
        <v>3</v>
      </c>
      <c r="F5" s="570"/>
      <c r="G5" s="570"/>
      <c r="H5" s="570"/>
      <c r="I5" s="571"/>
    </row>
    <row r="6" spans="1:9" ht="134.25" customHeight="1" x14ac:dyDescent="0.35">
      <c r="A6" s="3"/>
      <c r="B6" s="3"/>
      <c r="C6" s="33"/>
      <c r="D6" s="9" t="s">
        <v>4</v>
      </c>
      <c r="E6" s="551" t="s">
        <v>5</v>
      </c>
      <c r="F6" s="551"/>
      <c r="G6" s="551"/>
      <c r="H6" s="551"/>
      <c r="I6" s="552"/>
    </row>
    <row r="7" spans="1:9" ht="78" customHeight="1" x14ac:dyDescent="0.35">
      <c r="A7" s="3"/>
      <c r="B7" s="3"/>
      <c r="C7" s="97"/>
      <c r="D7" s="9" t="s">
        <v>6</v>
      </c>
      <c r="E7" s="551" t="s">
        <v>7</v>
      </c>
      <c r="F7" s="551"/>
      <c r="G7" s="551"/>
      <c r="H7" s="551"/>
      <c r="I7" s="552"/>
    </row>
    <row r="8" spans="1:9" ht="75.75" customHeight="1" x14ac:dyDescent="0.35">
      <c r="A8" s="3"/>
      <c r="B8" s="3"/>
      <c r="C8" s="97"/>
      <c r="D8" s="9" t="s">
        <v>8</v>
      </c>
      <c r="E8" s="551" t="s">
        <v>75</v>
      </c>
      <c r="F8" s="551"/>
      <c r="G8" s="551"/>
      <c r="H8" s="551"/>
      <c r="I8" s="552"/>
    </row>
    <row r="9" spans="1:9" ht="135" customHeight="1" x14ac:dyDescent="0.35">
      <c r="A9" s="3"/>
      <c r="B9" s="3"/>
      <c r="C9" s="97"/>
      <c r="D9" s="9" t="s">
        <v>9</v>
      </c>
      <c r="E9" s="551" t="s">
        <v>61</v>
      </c>
      <c r="F9" s="551"/>
      <c r="G9" s="551"/>
      <c r="H9" s="551"/>
      <c r="I9" s="552"/>
    </row>
    <row r="10" spans="1:9" ht="76.5" customHeight="1" x14ac:dyDescent="0.35">
      <c r="A10" s="3"/>
      <c r="B10" s="3"/>
      <c r="C10" s="97"/>
      <c r="D10" s="9" t="s">
        <v>10</v>
      </c>
      <c r="E10" s="551" t="s">
        <v>62</v>
      </c>
      <c r="F10" s="551"/>
      <c r="G10" s="551"/>
      <c r="H10" s="551"/>
      <c r="I10" s="552"/>
    </row>
    <row r="11" spans="1:9" ht="45" customHeight="1" x14ac:dyDescent="0.35">
      <c r="A11" s="3"/>
      <c r="B11" s="3"/>
      <c r="C11" s="97"/>
      <c r="D11" s="9" t="s">
        <v>11</v>
      </c>
      <c r="E11" s="551" t="s">
        <v>12</v>
      </c>
      <c r="F11" s="551"/>
      <c r="G11" s="551"/>
      <c r="H11" s="551"/>
      <c r="I11" s="552"/>
    </row>
    <row r="12" spans="1:9" ht="137.25" customHeight="1" x14ac:dyDescent="0.35">
      <c r="A12" s="3"/>
      <c r="B12" s="3"/>
      <c r="C12" s="97"/>
      <c r="D12" s="9" t="s">
        <v>13</v>
      </c>
      <c r="E12" s="551" t="s">
        <v>94</v>
      </c>
      <c r="F12" s="551"/>
      <c r="G12" s="551"/>
      <c r="H12" s="551"/>
      <c r="I12" s="552"/>
    </row>
    <row r="13" spans="1:9" ht="62.25" customHeight="1" x14ac:dyDescent="0.35">
      <c r="A13" s="3"/>
      <c r="B13" s="3"/>
      <c r="C13" s="97"/>
      <c r="D13" s="28" t="s">
        <v>14</v>
      </c>
      <c r="E13" s="551" t="s">
        <v>15</v>
      </c>
      <c r="F13" s="551"/>
      <c r="G13" s="551"/>
      <c r="H13" s="551"/>
      <c r="I13" s="552"/>
    </row>
    <row r="14" spans="1:9" ht="95.25" customHeight="1" x14ac:dyDescent="0.35">
      <c r="A14" s="3"/>
      <c r="B14" s="3"/>
      <c r="C14" s="97"/>
      <c r="D14" s="9" t="s">
        <v>16</v>
      </c>
      <c r="E14" s="553" t="s">
        <v>151</v>
      </c>
      <c r="F14" s="554"/>
      <c r="G14" s="554"/>
      <c r="H14" s="554"/>
      <c r="I14" s="555"/>
    </row>
    <row r="15" spans="1:9" ht="182.25" customHeight="1" x14ac:dyDescent="0.35">
      <c r="A15" s="3"/>
      <c r="B15" s="3"/>
      <c r="C15" s="97"/>
      <c r="D15" s="9" t="s">
        <v>17</v>
      </c>
      <c r="E15" s="551" t="s">
        <v>18</v>
      </c>
      <c r="F15" s="551"/>
      <c r="G15" s="551"/>
      <c r="H15" s="551"/>
      <c r="I15" s="552"/>
    </row>
    <row r="16" spans="1:9" ht="154.5" customHeight="1" x14ac:dyDescent="0.35">
      <c r="A16" s="3"/>
      <c r="B16" s="3"/>
      <c r="C16" s="97"/>
      <c r="D16" s="9" t="s">
        <v>19</v>
      </c>
      <c r="E16" s="551" t="s">
        <v>20</v>
      </c>
      <c r="F16" s="551"/>
      <c r="G16" s="551"/>
      <c r="H16" s="551"/>
      <c r="I16" s="552"/>
    </row>
    <row r="17" spans="1:31" ht="106.5" customHeight="1" x14ac:dyDescent="0.35">
      <c r="A17" s="3"/>
      <c r="B17" s="3"/>
      <c r="C17" s="97"/>
      <c r="D17" s="9" t="s">
        <v>21</v>
      </c>
      <c r="E17" s="551" t="s">
        <v>22</v>
      </c>
      <c r="F17" s="551"/>
      <c r="G17" s="551"/>
      <c r="H17" s="551"/>
      <c r="I17" s="552"/>
    </row>
    <row r="18" spans="1:31" ht="86.25" customHeight="1" x14ac:dyDescent="0.35">
      <c r="A18" s="3"/>
      <c r="B18" s="3"/>
      <c r="C18" s="97"/>
      <c r="D18" s="9" t="s">
        <v>23</v>
      </c>
      <c r="E18" s="551" t="s">
        <v>76</v>
      </c>
      <c r="F18" s="551"/>
      <c r="G18" s="551"/>
      <c r="H18" s="551"/>
      <c r="I18" s="552"/>
    </row>
    <row r="19" spans="1:31" ht="70.5" customHeight="1" thickBot="1" x14ac:dyDescent="0.4">
      <c r="A19" s="3"/>
      <c r="B19" s="3"/>
      <c r="C19" s="34"/>
      <c r="D19" s="35" t="s">
        <v>24</v>
      </c>
      <c r="E19" s="556" t="s">
        <v>77</v>
      </c>
      <c r="F19" s="556"/>
      <c r="G19" s="556"/>
      <c r="H19" s="556"/>
      <c r="I19" s="557"/>
    </row>
    <row r="20" spans="1:31" ht="18.75" thickBot="1" x14ac:dyDescent="0.4">
      <c r="C20" s="131"/>
      <c r="D20" s="131"/>
      <c r="E20" s="131"/>
      <c r="F20" s="131"/>
      <c r="G20" s="132"/>
      <c r="H20" s="131"/>
      <c r="I20" s="131"/>
    </row>
    <row r="21" spans="1:31" ht="56.25" x14ac:dyDescent="0.35">
      <c r="C21" s="31" t="s">
        <v>25</v>
      </c>
      <c r="D21" s="36" t="s">
        <v>55</v>
      </c>
      <c r="E21" s="36" t="s">
        <v>26</v>
      </c>
      <c r="F21" s="36" t="s">
        <v>27</v>
      </c>
      <c r="G21" s="4" t="s">
        <v>28</v>
      </c>
      <c r="H21" s="37" t="s">
        <v>29</v>
      </c>
      <c r="I21" s="38" t="s">
        <v>30</v>
      </c>
    </row>
    <row r="22" spans="1:31" ht="19.5" thickBot="1" x14ac:dyDescent="0.4">
      <c r="C22" s="133">
        <v>1</v>
      </c>
      <c r="D22" s="134">
        <v>2</v>
      </c>
      <c r="E22" s="134">
        <v>3</v>
      </c>
      <c r="F22" s="134">
        <v>4</v>
      </c>
      <c r="G22" s="134">
        <v>5</v>
      </c>
      <c r="H22" s="135">
        <v>6</v>
      </c>
      <c r="I22" s="136">
        <v>7</v>
      </c>
    </row>
    <row r="23" spans="1:31" ht="19.5" thickBot="1" x14ac:dyDescent="0.4">
      <c r="C23" s="39"/>
      <c r="D23" s="137"/>
      <c r="E23" s="192" t="s">
        <v>31</v>
      </c>
      <c r="F23" s="138"/>
      <c r="G23" s="139"/>
      <c r="H23" s="301"/>
      <c r="I23" s="302"/>
    </row>
    <row r="24" spans="1:31" ht="21.75" customHeight="1" x14ac:dyDescent="0.35">
      <c r="C24" s="8">
        <v>1</v>
      </c>
      <c r="D24" s="94" t="s">
        <v>132</v>
      </c>
      <c r="E24" s="40" t="s">
        <v>32</v>
      </c>
      <c r="F24" s="21" t="s">
        <v>33</v>
      </c>
      <c r="G24" s="390">
        <v>1</v>
      </c>
      <c r="H24" s="472">
        <v>0</v>
      </c>
      <c r="I24" s="475">
        <f t="shared" ref="I24:I29" si="0">G24*H24</f>
        <v>0</v>
      </c>
    </row>
    <row r="25" spans="1:31" ht="36" customHeight="1" x14ac:dyDescent="0.35">
      <c r="C25" s="71">
        <v>2</v>
      </c>
      <c r="D25" s="9" t="s">
        <v>133</v>
      </c>
      <c r="E25" s="72" t="s">
        <v>34</v>
      </c>
      <c r="F25" s="73" t="s">
        <v>33</v>
      </c>
      <c r="G25" s="391">
        <v>1</v>
      </c>
      <c r="H25" s="451">
        <v>0</v>
      </c>
      <c r="I25" s="476">
        <f t="shared" si="0"/>
        <v>0</v>
      </c>
    </row>
    <row r="26" spans="1:31" ht="22.5" customHeight="1" x14ac:dyDescent="0.35">
      <c r="C26" s="71">
        <v>3</v>
      </c>
      <c r="D26" s="95" t="s">
        <v>134</v>
      </c>
      <c r="E26" s="41" t="s">
        <v>35</v>
      </c>
      <c r="F26" s="73" t="s">
        <v>33</v>
      </c>
      <c r="G26" s="391">
        <v>1</v>
      </c>
      <c r="H26" s="451">
        <v>0</v>
      </c>
      <c r="I26" s="476">
        <f t="shared" si="0"/>
        <v>0</v>
      </c>
    </row>
    <row r="27" spans="1:31" ht="36" customHeight="1" x14ac:dyDescent="0.35">
      <c r="C27" s="71">
        <v>4</v>
      </c>
      <c r="D27" s="95" t="s">
        <v>135</v>
      </c>
      <c r="E27" s="41" t="s">
        <v>57</v>
      </c>
      <c r="F27" s="73" t="s">
        <v>33</v>
      </c>
      <c r="G27" s="391">
        <v>1</v>
      </c>
      <c r="H27" s="451">
        <v>0</v>
      </c>
      <c r="I27" s="476">
        <f t="shared" si="0"/>
        <v>0</v>
      </c>
    </row>
    <row r="28" spans="1:31" ht="75.75" customHeight="1" x14ac:dyDescent="0.35">
      <c r="C28" s="71">
        <v>5</v>
      </c>
      <c r="D28" s="95" t="s">
        <v>136</v>
      </c>
      <c r="E28" s="41" t="s">
        <v>364</v>
      </c>
      <c r="F28" s="73" t="s">
        <v>33</v>
      </c>
      <c r="G28" s="391">
        <v>1</v>
      </c>
      <c r="H28" s="451">
        <v>0</v>
      </c>
      <c r="I28" s="476">
        <f t="shared" si="0"/>
        <v>0</v>
      </c>
    </row>
    <row r="29" spans="1:31" ht="36.75" customHeight="1" thickBot="1" x14ac:dyDescent="0.4">
      <c r="C29" s="17">
        <v>6</v>
      </c>
      <c r="D29" s="42">
        <v>14</v>
      </c>
      <c r="E29" s="43" t="s">
        <v>78</v>
      </c>
      <c r="F29" s="16" t="s">
        <v>33</v>
      </c>
      <c r="G29" s="393">
        <v>1</v>
      </c>
      <c r="H29" s="477">
        <v>0</v>
      </c>
      <c r="I29" s="478">
        <f t="shared" si="0"/>
        <v>0</v>
      </c>
    </row>
    <row r="30" spans="1:31" ht="21.75" customHeight="1" thickBot="1" x14ac:dyDescent="0.4">
      <c r="C30" s="44"/>
      <c r="D30" s="45"/>
      <c r="E30" s="542" t="s">
        <v>56</v>
      </c>
      <c r="F30" s="542"/>
      <c r="G30" s="542"/>
      <c r="H30" s="543"/>
      <c r="I30" s="492">
        <f>SUM(I24:I29)</f>
        <v>0</v>
      </c>
    </row>
    <row r="31" spans="1:31" s="5" customFormat="1" ht="26.25" customHeight="1" thickBot="1" x14ac:dyDescent="0.3">
      <c r="C31" s="538" t="s">
        <v>375</v>
      </c>
      <c r="D31" s="539"/>
      <c r="E31" s="539"/>
      <c r="F31" s="539"/>
      <c r="G31" s="539"/>
      <c r="H31" s="539"/>
      <c r="I31" s="540"/>
    </row>
    <row r="32" spans="1:31" s="6" customFormat="1" ht="19.5" thickBot="1" x14ac:dyDescent="0.3">
      <c r="A32" s="5"/>
      <c r="B32" s="5"/>
      <c r="C32" s="128"/>
      <c r="D32" s="276"/>
      <c r="E32" s="192" t="s">
        <v>36</v>
      </c>
      <c r="F32" s="277"/>
      <c r="G32" s="277"/>
      <c r="H32" s="277"/>
      <c r="I32" s="278"/>
      <c r="J32" s="5"/>
      <c r="K32" s="5"/>
      <c r="L32" s="5"/>
      <c r="M32" s="5"/>
      <c r="N32" s="5"/>
      <c r="O32" s="5"/>
      <c r="P32" s="5"/>
      <c r="Q32" s="5"/>
      <c r="R32" s="5"/>
      <c r="S32" s="5"/>
      <c r="T32" s="5"/>
      <c r="U32" s="5"/>
      <c r="V32" s="5"/>
      <c r="W32" s="5"/>
      <c r="X32" s="5"/>
      <c r="Y32" s="5"/>
      <c r="Z32" s="5"/>
      <c r="AA32" s="5"/>
      <c r="AB32" s="5"/>
      <c r="AC32" s="5"/>
      <c r="AD32" s="5"/>
      <c r="AE32" s="5"/>
    </row>
    <row r="33" spans="1:31" s="6" customFormat="1" ht="18.75" x14ac:dyDescent="0.35">
      <c r="A33" s="5"/>
      <c r="B33" s="5"/>
      <c r="C33" s="8">
        <v>7</v>
      </c>
      <c r="D33" s="94" t="s">
        <v>67</v>
      </c>
      <c r="E33" s="46" t="s">
        <v>172</v>
      </c>
      <c r="F33" s="21" t="s">
        <v>37</v>
      </c>
      <c r="G33" s="390">
        <v>0.46</v>
      </c>
      <c r="H33" s="472">
        <v>0</v>
      </c>
      <c r="I33" s="475">
        <f>G33*H33</f>
        <v>0</v>
      </c>
      <c r="J33" s="5"/>
      <c r="K33" s="5"/>
      <c r="L33" s="5"/>
      <c r="M33" s="5"/>
      <c r="N33" s="5"/>
      <c r="O33" s="5"/>
      <c r="P33" s="5"/>
      <c r="Q33" s="5"/>
      <c r="R33" s="5"/>
      <c r="S33" s="5"/>
      <c r="T33" s="5"/>
      <c r="U33" s="5"/>
      <c r="V33" s="5"/>
      <c r="W33" s="5"/>
      <c r="X33" s="5"/>
      <c r="Y33" s="5"/>
      <c r="Z33" s="5"/>
      <c r="AA33" s="5"/>
      <c r="AB33" s="5"/>
      <c r="AC33" s="5"/>
      <c r="AD33" s="5"/>
      <c r="AE33" s="5"/>
    </row>
    <row r="34" spans="1:31" s="6" customFormat="1" ht="93.75" x14ac:dyDescent="0.35">
      <c r="A34" s="5"/>
      <c r="B34" s="5"/>
      <c r="C34" s="71">
        <v>8</v>
      </c>
      <c r="D34" s="95" t="s">
        <v>257</v>
      </c>
      <c r="E34" s="7" t="s">
        <v>258</v>
      </c>
      <c r="F34" s="73" t="s">
        <v>39</v>
      </c>
      <c r="G34" s="391">
        <v>3490.62</v>
      </c>
      <c r="H34" s="451">
        <v>0</v>
      </c>
      <c r="I34" s="476">
        <f>G34*H34</f>
        <v>0</v>
      </c>
      <c r="J34" s="5"/>
      <c r="K34" s="5"/>
      <c r="L34" s="5"/>
      <c r="M34" s="5"/>
      <c r="N34" s="5"/>
      <c r="O34" s="5"/>
      <c r="P34" s="5"/>
      <c r="Q34" s="5"/>
      <c r="R34" s="5"/>
      <c r="S34" s="5"/>
      <c r="T34" s="5"/>
      <c r="U34" s="5"/>
      <c r="V34" s="5"/>
      <c r="W34" s="5"/>
      <c r="X34" s="5"/>
      <c r="Y34" s="5"/>
      <c r="Z34" s="5"/>
      <c r="AA34" s="5"/>
      <c r="AB34" s="5"/>
      <c r="AC34" s="5"/>
      <c r="AD34" s="5"/>
      <c r="AE34" s="5"/>
    </row>
    <row r="35" spans="1:31" s="6" customFormat="1" ht="37.5" x14ac:dyDescent="0.35">
      <c r="A35" s="5"/>
      <c r="B35" s="5"/>
      <c r="C35" s="71">
        <v>9</v>
      </c>
      <c r="D35" s="93" t="s">
        <v>160</v>
      </c>
      <c r="E35" s="7" t="s">
        <v>227</v>
      </c>
      <c r="F35" s="73" t="s">
        <v>38</v>
      </c>
      <c r="G35" s="391">
        <v>51.5</v>
      </c>
      <c r="H35" s="451">
        <v>0</v>
      </c>
      <c r="I35" s="476">
        <f>G35*H35</f>
        <v>0</v>
      </c>
      <c r="J35" s="5"/>
      <c r="K35" s="5"/>
      <c r="L35" s="5"/>
      <c r="M35" s="5"/>
      <c r="N35" s="5"/>
      <c r="O35" s="5"/>
      <c r="P35" s="5"/>
      <c r="Q35" s="5"/>
      <c r="R35" s="5"/>
      <c r="S35" s="5"/>
      <c r="T35" s="5"/>
      <c r="U35" s="5"/>
      <c r="V35" s="5"/>
      <c r="W35" s="5"/>
      <c r="X35" s="5"/>
      <c r="Y35" s="5"/>
      <c r="Z35" s="5"/>
      <c r="AA35" s="5"/>
      <c r="AB35" s="5"/>
      <c r="AC35" s="5"/>
      <c r="AD35" s="5"/>
      <c r="AE35" s="5"/>
    </row>
    <row r="36" spans="1:31" s="6" customFormat="1" ht="59.45" customHeight="1" thickBot="1" x14ac:dyDescent="0.4">
      <c r="A36" s="5"/>
      <c r="B36" s="5"/>
      <c r="C36" s="175">
        <v>10</v>
      </c>
      <c r="D36" s="146" t="s">
        <v>305</v>
      </c>
      <c r="E36" s="147" t="s">
        <v>261</v>
      </c>
      <c r="F36" s="16" t="s">
        <v>41</v>
      </c>
      <c r="G36" s="393">
        <v>4</v>
      </c>
      <c r="H36" s="477">
        <v>0</v>
      </c>
      <c r="I36" s="478">
        <f>(G36*H36)</f>
        <v>0</v>
      </c>
      <c r="J36" s="5"/>
      <c r="K36" s="5"/>
      <c r="L36" s="5"/>
      <c r="M36" s="5"/>
      <c r="N36" s="5"/>
      <c r="O36" s="5"/>
      <c r="P36" s="5"/>
      <c r="Q36" s="5"/>
      <c r="R36" s="5"/>
      <c r="S36" s="5"/>
      <c r="T36" s="5"/>
      <c r="U36" s="5"/>
      <c r="V36" s="5"/>
      <c r="W36" s="5"/>
      <c r="X36" s="5"/>
      <c r="Y36" s="5"/>
      <c r="Z36" s="5"/>
      <c r="AA36" s="5"/>
      <c r="AB36" s="5"/>
      <c r="AC36" s="5"/>
      <c r="AD36" s="5"/>
      <c r="AE36" s="5"/>
    </row>
    <row r="37" spans="1:31" s="6" customFormat="1" ht="20.25" customHeight="1" thickBot="1" x14ac:dyDescent="0.4">
      <c r="A37" s="5"/>
      <c r="B37" s="5"/>
      <c r="C37" s="541" t="s">
        <v>42</v>
      </c>
      <c r="D37" s="542"/>
      <c r="E37" s="542"/>
      <c r="F37" s="542"/>
      <c r="G37" s="542"/>
      <c r="H37" s="543"/>
      <c r="I37" s="491">
        <f>SUM(I33:I36)</f>
        <v>0</v>
      </c>
      <c r="J37" s="5"/>
      <c r="K37" s="5"/>
      <c r="L37" s="5"/>
      <c r="M37" s="5"/>
      <c r="N37" s="5"/>
      <c r="O37" s="5"/>
      <c r="P37" s="5"/>
      <c r="Q37" s="5"/>
      <c r="R37" s="5"/>
      <c r="S37" s="5"/>
      <c r="T37" s="5"/>
      <c r="U37" s="5"/>
      <c r="V37" s="5"/>
      <c r="W37" s="5"/>
      <c r="X37" s="5"/>
      <c r="Y37" s="5"/>
      <c r="Z37" s="5"/>
      <c r="AA37" s="5"/>
      <c r="AB37" s="5"/>
      <c r="AC37" s="5"/>
      <c r="AD37" s="5"/>
      <c r="AE37" s="5"/>
    </row>
    <row r="38" spans="1:31" s="6" customFormat="1" ht="16.899999999999999" customHeight="1" thickBot="1" x14ac:dyDescent="0.4">
      <c r="A38" s="5"/>
      <c r="B38" s="5"/>
      <c r="C38" s="303"/>
      <c r="D38" s="269"/>
      <c r="E38" s="192" t="s">
        <v>190</v>
      </c>
      <c r="F38" s="304"/>
      <c r="G38" s="305"/>
      <c r="H38" s="305"/>
      <c r="I38" s="306"/>
      <c r="J38" s="5"/>
      <c r="K38" s="5"/>
      <c r="L38" s="5"/>
      <c r="M38" s="5"/>
      <c r="N38" s="5"/>
      <c r="O38" s="5"/>
      <c r="P38" s="5"/>
      <c r="Q38" s="5"/>
      <c r="R38" s="5"/>
      <c r="S38" s="5"/>
      <c r="T38" s="5"/>
      <c r="U38" s="5"/>
      <c r="V38" s="5"/>
      <c r="W38" s="5"/>
      <c r="X38" s="5"/>
      <c r="Y38" s="5"/>
      <c r="Z38" s="5"/>
      <c r="AA38" s="5"/>
      <c r="AB38" s="5"/>
      <c r="AC38" s="5"/>
      <c r="AD38" s="5"/>
      <c r="AE38" s="5"/>
    </row>
    <row r="39" spans="1:31" s="6" customFormat="1" ht="34.9" customHeight="1" x14ac:dyDescent="0.35">
      <c r="A39" s="5"/>
      <c r="B39" s="5"/>
      <c r="C39" s="168">
        <v>11</v>
      </c>
      <c r="D39" s="335" t="s">
        <v>74</v>
      </c>
      <c r="E39" s="46" t="s">
        <v>210</v>
      </c>
      <c r="F39" s="21" t="s">
        <v>39</v>
      </c>
      <c r="G39" s="399">
        <v>3490.62</v>
      </c>
      <c r="H39" s="472">
        <v>0</v>
      </c>
      <c r="I39" s="475">
        <f>G39*H39</f>
        <v>0</v>
      </c>
      <c r="J39" s="5"/>
      <c r="K39" s="5"/>
      <c r="L39" s="5"/>
      <c r="M39" s="5"/>
      <c r="N39" s="5"/>
      <c r="O39" s="5"/>
      <c r="P39" s="5"/>
      <c r="Q39" s="5"/>
      <c r="R39" s="5"/>
      <c r="S39" s="5"/>
      <c r="T39" s="5"/>
      <c r="U39" s="5"/>
      <c r="V39" s="5"/>
      <c r="W39" s="5"/>
      <c r="X39" s="5"/>
      <c r="Y39" s="5"/>
      <c r="Z39" s="5"/>
      <c r="AA39" s="5"/>
      <c r="AB39" s="5"/>
      <c r="AC39" s="5"/>
      <c r="AD39" s="5"/>
      <c r="AE39" s="5"/>
    </row>
    <row r="40" spans="1:31" ht="56.25" x14ac:dyDescent="0.35">
      <c r="A40" s="79"/>
      <c r="B40" s="79"/>
      <c r="C40" s="71">
        <v>12</v>
      </c>
      <c r="D40" s="93" t="s">
        <v>74</v>
      </c>
      <c r="E40" s="91" t="s">
        <v>178</v>
      </c>
      <c r="F40" s="73" t="s">
        <v>39</v>
      </c>
      <c r="G40" s="395">
        <v>35</v>
      </c>
      <c r="H40" s="451">
        <v>0</v>
      </c>
      <c r="I40" s="476">
        <f>G40*H40</f>
        <v>0</v>
      </c>
      <c r="J40"/>
      <c r="K40"/>
      <c r="L40"/>
      <c r="M40"/>
      <c r="N40"/>
      <c r="O40"/>
      <c r="P40"/>
      <c r="Q40"/>
      <c r="R40"/>
      <c r="S40"/>
      <c r="T40"/>
      <c r="U40"/>
      <c r="V40"/>
      <c r="W40"/>
      <c r="X40"/>
      <c r="Y40"/>
      <c r="Z40"/>
      <c r="AA40"/>
      <c r="AB40"/>
      <c r="AC40"/>
      <c r="AD40"/>
      <c r="AE40"/>
    </row>
    <row r="41" spans="1:31" ht="38.25" customHeight="1" x14ac:dyDescent="0.35">
      <c r="A41" s="271"/>
      <c r="B41" s="271"/>
      <c r="C41" s="89">
        <v>13</v>
      </c>
      <c r="D41" s="93" t="s">
        <v>162</v>
      </c>
      <c r="E41" s="91" t="s">
        <v>191</v>
      </c>
      <c r="F41" s="73" t="s">
        <v>38</v>
      </c>
      <c r="G41" s="395">
        <v>51.5</v>
      </c>
      <c r="H41" s="451">
        <v>0</v>
      </c>
      <c r="I41" s="476">
        <f>G41*H41</f>
        <v>0</v>
      </c>
      <c r="J41"/>
      <c r="K41"/>
      <c r="L41"/>
      <c r="M41"/>
      <c r="N41"/>
      <c r="O41"/>
      <c r="P41"/>
      <c r="Q41"/>
      <c r="R41"/>
      <c r="S41"/>
      <c r="T41"/>
      <c r="U41"/>
      <c r="V41"/>
      <c r="W41"/>
      <c r="X41"/>
      <c r="Y41"/>
      <c r="Z41"/>
      <c r="AA41"/>
      <c r="AB41"/>
      <c r="AC41"/>
      <c r="AD41"/>
      <c r="AE41"/>
    </row>
    <row r="42" spans="1:31" s="6" customFormat="1" ht="54.75" customHeight="1" x14ac:dyDescent="0.35">
      <c r="A42" s="5"/>
      <c r="B42" s="5"/>
      <c r="C42" s="71">
        <v>14</v>
      </c>
      <c r="D42" s="93" t="s">
        <v>163</v>
      </c>
      <c r="E42" s="7" t="s">
        <v>91</v>
      </c>
      <c r="F42" s="73" t="s">
        <v>39</v>
      </c>
      <c r="G42" s="395">
        <v>3490.62</v>
      </c>
      <c r="H42" s="451">
        <v>0</v>
      </c>
      <c r="I42" s="476">
        <f>(G42*H42)</f>
        <v>0</v>
      </c>
      <c r="J42" s="5"/>
      <c r="K42" s="5"/>
      <c r="L42" s="5"/>
      <c r="M42" s="5"/>
      <c r="N42" s="5"/>
      <c r="O42" s="5"/>
      <c r="P42" s="5"/>
      <c r="Q42" s="5"/>
      <c r="R42" s="5"/>
      <c r="S42" s="5"/>
      <c r="T42" s="5"/>
      <c r="U42" s="5"/>
      <c r="V42" s="5"/>
      <c r="W42" s="5"/>
      <c r="X42" s="5"/>
      <c r="Y42" s="5"/>
      <c r="Z42" s="5"/>
      <c r="AA42" s="5"/>
      <c r="AB42" s="5"/>
      <c r="AC42" s="5"/>
      <c r="AD42" s="5"/>
      <c r="AE42" s="5"/>
    </row>
    <row r="43" spans="1:31" s="334" customFormat="1" ht="50.25" customHeight="1" thickBot="1" x14ac:dyDescent="0.4">
      <c r="C43" s="175">
        <v>15</v>
      </c>
      <c r="D43" s="239" t="s">
        <v>255</v>
      </c>
      <c r="E43" s="190" t="s">
        <v>254</v>
      </c>
      <c r="F43" s="191" t="s">
        <v>247</v>
      </c>
      <c r="G43" s="398">
        <v>60</v>
      </c>
      <c r="H43" s="477">
        <v>0</v>
      </c>
      <c r="I43" s="478">
        <f>(G43*H43)</f>
        <v>0</v>
      </c>
    </row>
    <row r="44" spans="1:31" s="6" customFormat="1" ht="21" customHeight="1" thickBot="1" x14ac:dyDescent="0.3">
      <c r="A44" s="5"/>
      <c r="B44" s="5"/>
      <c r="C44" s="544" t="s">
        <v>192</v>
      </c>
      <c r="D44" s="545"/>
      <c r="E44" s="545"/>
      <c r="F44" s="545"/>
      <c r="G44" s="545"/>
      <c r="H44" s="550"/>
      <c r="I44" s="491">
        <f>SUM(I39:I43)</f>
        <v>0</v>
      </c>
      <c r="J44" s="5"/>
      <c r="K44" s="5"/>
      <c r="L44" s="5"/>
      <c r="M44" s="5"/>
      <c r="N44" s="5"/>
      <c r="O44" s="5"/>
      <c r="P44" s="5"/>
      <c r="Q44" s="5"/>
      <c r="R44" s="5"/>
      <c r="S44" s="5"/>
      <c r="T44" s="5"/>
      <c r="U44" s="5"/>
      <c r="V44" s="5"/>
      <c r="W44" s="5"/>
      <c r="X44" s="5"/>
      <c r="Y44" s="5"/>
      <c r="Z44" s="5"/>
      <c r="AA44" s="5"/>
      <c r="AB44" s="5"/>
      <c r="AC44" s="5"/>
      <c r="AD44" s="5"/>
      <c r="AE44" s="5"/>
    </row>
    <row r="45" spans="1:31" s="6" customFormat="1" ht="21" customHeight="1" thickBot="1" x14ac:dyDescent="0.3">
      <c r="A45" s="5"/>
      <c r="B45" s="5"/>
      <c r="C45" s="538" t="s">
        <v>193</v>
      </c>
      <c r="D45" s="539"/>
      <c r="E45" s="539"/>
      <c r="F45" s="539"/>
      <c r="G45" s="539"/>
      <c r="H45" s="539"/>
      <c r="I45" s="540"/>
      <c r="J45" s="5"/>
      <c r="K45" s="5"/>
      <c r="L45" s="5"/>
      <c r="M45" s="5"/>
      <c r="N45" s="5"/>
      <c r="O45" s="5"/>
      <c r="P45" s="5"/>
      <c r="Q45" s="5"/>
      <c r="R45" s="5"/>
      <c r="S45" s="5"/>
      <c r="T45" s="5"/>
      <c r="U45" s="5"/>
      <c r="V45" s="5"/>
      <c r="W45" s="5"/>
      <c r="X45" s="5"/>
      <c r="Y45" s="5"/>
      <c r="Z45" s="5"/>
      <c r="AA45" s="5"/>
      <c r="AB45" s="5"/>
      <c r="AC45" s="5"/>
      <c r="AD45" s="5"/>
      <c r="AE45" s="5"/>
    </row>
    <row r="46" spans="1:31" s="6" customFormat="1" ht="19.5" thickBot="1" x14ac:dyDescent="0.3">
      <c r="A46" s="5"/>
      <c r="B46" s="5"/>
      <c r="C46" s="128"/>
      <c r="D46" s="276"/>
      <c r="E46" s="192" t="s">
        <v>36</v>
      </c>
      <c r="F46" s="277"/>
      <c r="G46" s="277"/>
      <c r="H46" s="277"/>
      <c r="I46" s="278"/>
      <c r="J46" s="5"/>
      <c r="K46" s="5"/>
      <c r="L46" s="5"/>
      <c r="M46" s="5"/>
      <c r="N46" s="5"/>
      <c r="O46" s="5"/>
      <c r="P46" s="5"/>
      <c r="Q46" s="5"/>
      <c r="R46" s="5"/>
      <c r="S46" s="5"/>
      <c r="T46" s="5"/>
      <c r="U46" s="5"/>
      <c r="V46" s="5"/>
      <c r="W46" s="5"/>
      <c r="X46" s="5"/>
      <c r="Y46" s="5"/>
      <c r="Z46" s="5"/>
      <c r="AA46" s="5"/>
      <c r="AB46" s="5"/>
      <c r="AC46" s="5"/>
      <c r="AD46" s="5"/>
      <c r="AE46" s="5"/>
    </row>
    <row r="47" spans="1:31" s="6" customFormat="1" ht="18" customHeight="1" x14ac:dyDescent="0.35">
      <c r="A47" s="5"/>
      <c r="B47" s="5"/>
      <c r="C47" s="8">
        <v>16</v>
      </c>
      <c r="D47" s="94" t="s">
        <v>67</v>
      </c>
      <c r="E47" s="46" t="s">
        <v>82</v>
      </c>
      <c r="F47" s="21" t="s">
        <v>37</v>
      </c>
      <c r="G47" s="686">
        <v>0.114</v>
      </c>
      <c r="H47" s="472">
        <v>0</v>
      </c>
      <c r="I47" s="475">
        <f>G47*H47</f>
        <v>0</v>
      </c>
      <c r="J47" s="5"/>
      <c r="K47" s="5"/>
      <c r="L47" s="5"/>
      <c r="M47" s="5"/>
      <c r="N47" s="5"/>
      <c r="O47" s="5"/>
      <c r="P47" s="5"/>
      <c r="Q47" s="5"/>
      <c r="R47" s="5"/>
      <c r="S47" s="5"/>
      <c r="T47" s="5"/>
      <c r="U47" s="5"/>
      <c r="V47" s="5"/>
      <c r="W47" s="5"/>
      <c r="X47" s="5"/>
      <c r="Y47" s="5"/>
      <c r="Z47" s="5"/>
      <c r="AA47" s="5"/>
      <c r="AB47" s="5"/>
      <c r="AC47" s="5"/>
      <c r="AD47" s="5"/>
      <c r="AE47" s="5"/>
    </row>
    <row r="48" spans="1:31" s="6" customFormat="1" ht="93.75" x14ac:dyDescent="0.35">
      <c r="A48" s="5"/>
      <c r="B48" s="5"/>
      <c r="C48" s="71">
        <v>17</v>
      </c>
      <c r="D48" s="95" t="s">
        <v>257</v>
      </c>
      <c r="E48" s="7" t="s">
        <v>258</v>
      </c>
      <c r="F48" s="73" t="s">
        <v>39</v>
      </c>
      <c r="G48" s="391">
        <v>804.9</v>
      </c>
      <c r="H48" s="451">
        <v>0</v>
      </c>
      <c r="I48" s="476">
        <f>G48*H48</f>
        <v>0</v>
      </c>
      <c r="J48" s="5"/>
      <c r="K48" s="5"/>
      <c r="L48" s="5"/>
      <c r="M48" s="5"/>
      <c r="N48" s="5"/>
      <c r="O48" s="5"/>
      <c r="P48" s="5"/>
      <c r="Q48" s="5"/>
      <c r="R48" s="5"/>
      <c r="S48" s="5"/>
      <c r="T48" s="5"/>
      <c r="U48" s="5"/>
      <c r="V48" s="5"/>
      <c r="W48" s="5"/>
      <c r="X48" s="5"/>
      <c r="Y48" s="5"/>
      <c r="Z48" s="5"/>
      <c r="AA48" s="5"/>
      <c r="AB48" s="5"/>
      <c r="AC48" s="5"/>
      <c r="AD48" s="5"/>
      <c r="AE48" s="5"/>
    </row>
    <row r="49" spans="1:31" s="6" customFormat="1" ht="37.5" x14ac:dyDescent="0.35">
      <c r="A49" s="5"/>
      <c r="B49" s="5"/>
      <c r="C49" s="71">
        <v>18</v>
      </c>
      <c r="D49" s="95" t="s">
        <v>160</v>
      </c>
      <c r="E49" s="7" t="s">
        <v>227</v>
      </c>
      <c r="F49" s="73" t="s">
        <v>38</v>
      </c>
      <c r="G49" s="391">
        <v>37</v>
      </c>
      <c r="H49" s="451">
        <v>0</v>
      </c>
      <c r="I49" s="476">
        <f>G49*H49</f>
        <v>0</v>
      </c>
      <c r="J49" s="5"/>
      <c r="K49" s="5"/>
      <c r="L49" s="5"/>
      <c r="M49" s="5"/>
      <c r="N49" s="5"/>
      <c r="O49" s="5"/>
      <c r="P49" s="5"/>
      <c r="Q49" s="5"/>
      <c r="R49" s="5"/>
      <c r="S49" s="5"/>
      <c r="T49" s="5"/>
      <c r="U49" s="5"/>
      <c r="V49" s="5"/>
      <c r="W49" s="5"/>
      <c r="X49" s="5"/>
      <c r="Y49" s="5"/>
      <c r="Z49" s="5"/>
      <c r="AA49" s="5"/>
      <c r="AB49" s="5"/>
      <c r="AC49" s="5"/>
      <c r="AD49" s="5"/>
      <c r="AE49" s="5"/>
    </row>
    <row r="50" spans="1:31" s="6" customFormat="1" ht="51.75" customHeight="1" thickBot="1" x14ac:dyDescent="0.4">
      <c r="A50" s="5"/>
      <c r="B50" s="5"/>
      <c r="C50" s="175">
        <v>19</v>
      </c>
      <c r="D50" s="239" t="s">
        <v>305</v>
      </c>
      <c r="E50" s="147" t="s">
        <v>262</v>
      </c>
      <c r="F50" s="16" t="s">
        <v>41</v>
      </c>
      <c r="G50" s="393">
        <v>1</v>
      </c>
      <c r="H50" s="477">
        <v>0</v>
      </c>
      <c r="I50" s="478">
        <f>(G50*H50)</f>
        <v>0</v>
      </c>
      <c r="J50" s="5"/>
      <c r="K50" s="5"/>
      <c r="L50" s="5"/>
      <c r="M50" s="5"/>
      <c r="N50" s="5"/>
      <c r="O50" s="5"/>
      <c r="P50" s="5"/>
      <c r="Q50" s="5"/>
      <c r="R50" s="5"/>
      <c r="S50" s="5"/>
      <c r="T50" s="5"/>
      <c r="U50" s="5"/>
      <c r="V50" s="5"/>
      <c r="W50" s="5"/>
      <c r="X50" s="5"/>
      <c r="Y50" s="5"/>
      <c r="Z50" s="5"/>
      <c r="AA50" s="5"/>
      <c r="AB50" s="5"/>
      <c r="AC50" s="5"/>
      <c r="AD50" s="5"/>
      <c r="AE50" s="5"/>
    </row>
    <row r="51" spans="1:31" s="6" customFormat="1" ht="19.899999999999999" customHeight="1" thickBot="1" x14ac:dyDescent="0.4">
      <c r="A51" s="5"/>
      <c r="B51" s="5"/>
      <c r="C51" s="541" t="s">
        <v>42</v>
      </c>
      <c r="D51" s="542"/>
      <c r="E51" s="542"/>
      <c r="F51" s="542"/>
      <c r="G51" s="542"/>
      <c r="H51" s="543"/>
      <c r="I51" s="491">
        <f>SUM(I47:I50)</f>
        <v>0</v>
      </c>
      <c r="J51" s="5"/>
      <c r="K51" s="5"/>
      <c r="L51" s="5"/>
      <c r="M51" s="5"/>
      <c r="N51" s="5"/>
      <c r="O51" s="5"/>
      <c r="P51" s="5"/>
      <c r="Q51" s="5"/>
      <c r="R51" s="5"/>
      <c r="S51" s="5"/>
      <c r="T51" s="5"/>
      <c r="U51" s="5"/>
      <c r="V51" s="5"/>
      <c r="W51" s="5"/>
      <c r="X51" s="5"/>
      <c r="Y51" s="5"/>
      <c r="Z51" s="5"/>
      <c r="AA51" s="5"/>
      <c r="AB51" s="5"/>
      <c r="AC51" s="5"/>
      <c r="AD51" s="5"/>
      <c r="AE51" s="5"/>
    </row>
    <row r="52" spans="1:31" s="6" customFormat="1" ht="16.899999999999999" customHeight="1" thickBot="1" x14ac:dyDescent="0.4">
      <c r="A52" s="5"/>
      <c r="B52" s="5"/>
      <c r="C52" s="268"/>
      <c r="D52" s="269"/>
      <c r="E52" s="192" t="s">
        <v>190</v>
      </c>
      <c r="F52" s="156"/>
      <c r="G52" s="270"/>
      <c r="H52" s="270"/>
      <c r="I52" s="158"/>
      <c r="J52" s="5"/>
      <c r="K52" s="5"/>
      <c r="L52" s="5"/>
      <c r="M52" s="5"/>
      <c r="N52" s="5"/>
      <c r="O52" s="5"/>
      <c r="P52" s="5"/>
      <c r="Q52" s="5"/>
      <c r="R52" s="5"/>
      <c r="S52" s="5"/>
      <c r="T52" s="5"/>
      <c r="U52" s="5"/>
      <c r="V52" s="5"/>
      <c r="W52" s="5"/>
      <c r="X52" s="5"/>
      <c r="Y52" s="5"/>
      <c r="Z52" s="5"/>
      <c r="AA52" s="5"/>
      <c r="AB52" s="5"/>
      <c r="AC52" s="5"/>
      <c r="AD52" s="5"/>
      <c r="AE52" s="5"/>
    </row>
    <row r="53" spans="1:31" s="6" customFormat="1" ht="37.5" customHeight="1" x14ac:dyDescent="0.35">
      <c r="A53" s="5"/>
      <c r="B53" s="5"/>
      <c r="C53" s="168">
        <v>20</v>
      </c>
      <c r="D53" s="94" t="s">
        <v>74</v>
      </c>
      <c r="E53" s="46" t="s">
        <v>216</v>
      </c>
      <c r="F53" s="21" t="s">
        <v>39</v>
      </c>
      <c r="G53" s="399">
        <v>804.9</v>
      </c>
      <c r="H53" s="472">
        <v>0</v>
      </c>
      <c r="I53" s="475">
        <f>G53*H53</f>
        <v>0</v>
      </c>
      <c r="J53" s="5"/>
      <c r="K53" s="5"/>
      <c r="L53" s="5"/>
      <c r="M53" s="5"/>
      <c r="N53" s="5"/>
      <c r="O53" s="5"/>
      <c r="P53" s="5"/>
      <c r="Q53" s="5"/>
      <c r="R53" s="5"/>
      <c r="S53" s="5"/>
      <c r="T53" s="5"/>
      <c r="U53" s="5"/>
      <c r="V53" s="5"/>
      <c r="W53" s="5"/>
      <c r="X53" s="5"/>
      <c r="Y53" s="5"/>
      <c r="Z53" s="5"/>
      <c r="AA53" s="5"/>
      <c r="AB53" s="5"/>
      <c r="AC53" s="5"/>
      <c r="AD53" s="5"/>
      <c r="AE53" s="5"/>
    </row>
    <row r="54" spans="1:31" ht="74.25" customHeight="1" x14ac:dyDescent="0.35">
      <c r="A54" s="79"/>
      <c r="B54" s="79"/>
      <c r="C54" s="71">
        <v>21</v>
      </c>
      <c r="D54" s="95" t="s">
        <v>74</v>
      </c>
      <c r="E54" s="91" t="s">
        <v>259</v>
      </c>
      <c r="F54" s="73" t="s">
        <v>39</v>
      </c>
      <c r="G54" s="395">
        <v>12</v>
      </c>
      <c r="H54" s="451">
        <v>0</v>
      </c>
      <c r="I54" s="476">
        <f t="shared" ref="I54:I57" si="1">G54*H54</f>
        <v>0</v>
      </c>
      <c r="J54"/>
      <c r="K54"/>
      <c r="L54"/>
      <c r="M54"/>
      <c r="N54"/>
      <c r="O54"/>
      <c r="P54"/>
      <c r="Q54"/>
      <c r="R54"/>
      <c r="S54"/>
      <c r="T54"/>
      <c r="U54"/>
      <c r="V54"/>
      <c r="W54"/>
      <c r="X54"/>
      <c r="Y54"/>
      <c r="Z54"/>
      <c r="AA54"/>
      <c r="AB54"/>
      <c r="AC54"/>
      <c r="AD54"/>
      <c r="AE54"/>
    </row>
    <row r="55" spans="1:31" ht="38.25" customHeight="1" x14ac:dyDescent="0.35">
      <c r="A55" s="271"/>
      <c r="B55" s="271"/>
      <c r="C55" s="89">
        <v>22</v>
      </c>
      <c r="D55" s="93" t="s">
        <v>162</v>
      </c>
      <c r="E55" s="91" t="s">
        <v>191</v>
      </c>
      <c r="F55" s="73" t="s">
        <v>38</v>
      </c>
      <c r="G55" s="395">
        <v>37</v>
      </c>
      <c r="H55" s="451">
        <v>0</v>
      </c>
      <c r="I55" s="476">
        <f t="shared" si="1"/>
        <v>0</v>
      </c>
      <c r="J55"/>
      <c r="K55"/>
      <c r="L55"/>
      <c r="M55"/>
      <c r="N55"/>
      <c r="O55"/>
      <c r="P55"/>
      <c r="Q55"/>
      <c r="R55"/>
      <c r="S55"/>
      <c r="T55"/>
      <c r="U55"/>
      <c r="V55"/>
      <c r="W55"/>
      <c r="X55"/>
      <c r="Y55"/>
      <c r="Z55"/>
      <c r="AA55"/>
      <c r="AB55"/>
      <c r="AC55"/>
      <c r="AD55"/>
      <c r="AE55"/>
    </row>
    <row r="56" spans="1:31" s="6" customFormat="1" ht="59.25" customHeight="1" x14ac:dyDescent="0.35">
      <c r="A56" s="5"/>
      <c r="B56" s="5"/>
      <c r="C56" s="71">
        <v>23</v>
      </c>
      <c r="D56" s="90" t="s">
        <v>163</v>
      </c>
      <c r="E56" s="103" t="s">
        <v>91</v>
      </c>
      <c r="F56" s="73" t="s">
        <v>39</v>
      </c>
      <c r="G56" s="395">
        <v>804.9</v>
      </c>
      <c r="H56" s="451">
        <v>0</v>
      </c>
      <c r="I56" s="476">
        <f t="shared" si="1"/>
        <v>0</v>
      </c>
      <c r="J56" s="5"/>
      <c r="K56" s="5"/>
      <c r="L56" s="5"/>
      <c r="M56" s="5"/>
      <c r="N56" s="5"/>
      <c r="O56" s="5"/>
      <c r="P56" s="5"/>
      <c r="Q56" s="5"/>
      <c r="R56" s="5"/>
      <c r="S56" s="5"/>
      <c r="T56" s="5"/>
      <c r="U56" s="5"/>
      <c r="V56" s="5"/>
      <c r="W56" s="5"/>
      <c r="X56" s="5"/>
      <c r="Y56" s="5"/>
      <c r="Z56" s="5"/>
      <c r="AA56" s="5"/>
      <c r="AB56" s="5"/>
      <c r="AC56" s="5"/>
      <c r="AD56" s="5"/>
      <c r="AE56" s="5"/>
    </row>
    <row r="57" spans="1:31" s="334" customFormat="1" ht="50.25" customHeight="1" thickBot="1" x14ac:dyDescent="0.4">
      <c r="C57" s="175">
        <v>24</v>
      </c>
      <c r="D57" s="239" t="s">
        <v>255</v>
      </c>
      <c r="E57" s="190" t="s">
        <v>254</v>
      </c>
      <c r="F57" s="191" t="s">
        <v>247</v>
      </c>
      <c r="G57" s="398">
        <v>15</v>
      </c>
      <c r="H57" s="477">
        <v>0</v>
      </c>
      <c r="I57" s="478">
        <f t="shared" si="1"/>
        <v>0</v>
      </c>
    </row>
    <row r="58" spans="1:31" s="6" customFormat="1" ht="20.25" customHeight="1" thickBot="1" x14ac:dyDescent="0.3">
      <c r="A58" s="5"/>
      <c r="B58" s="5"/>
      <c r="C58" s="544" t="s">
        <v>192</v>
      </c>
      <c r="D58" s="545"/>
      <c r="E58" s="545"/>
      <c r="F58" s="545"/>
      <c r="G58" s="545"/>
      <c r="H58" s="546"/>
      <c r="I58" s="491">
        <f>SUM(I53:I57)</f>
        <v>0</v>
      </c>
      <c r="J58" s="5"/>
      <c r="K58" s="5"/>
      <c r="L58" s="5"/>
      <c r="M58" s="5"/>
      <c r="N58" s="5"/>
      <c r="O58" s="5"/>
      <c r="P58" s="5"/>
      <c r="Q58" s="5"/>
      <c r="R58" s="5"/>
      <c r="S58" s="5"/>
      <c r="T58" s="5"/>
      <c r="U58" s="5"/>
      <c r="V58" s="5"/>
      <c r="W58" s="5"/>
      <c r="X58" s="5"/>
      <c r="Y58" s="5"/>
      <c r="Z58" s="5"/>
      <c r="AA58" s="5"/>
      <c r="AB58" s="5"/>
      <c r="AC58" s="5"/>
      <c r="AD58" s="5"/>
      <c r="AE58" s="5"/>
    </row>
    <row r="59" spans="1:31" ht="19.5" thickBot="1" x14ac:dyDescent="0.4">
      <c r="A59" s="2"/>
      <c r="B59" s="2"/>
      <c r="C59" s="47"/>
      <c r="D59" s="48"/>
      <c r="E59" s="49" t="s">
        <v>229</v>
      </c>
      <c r="F59" s="53"/>
      <c r="G59" s="48"/>
      <c r="H59" s="48"/>
      <c r="I59" s="24"/>
      <c r="J59"/>
      <c r="K59"/>
      <c r="L59"/>
      <c r="M59"/>
      <c r="N59"/>
      <c r="O59"/>
      <c r="P59"/>
      <c r="Q59"/>
      <c r="R59"/>
      <c r="S59"/>
      <c r="T59"/>
      <c r="U59"/>
      <c r="V59"/>
      <c r="W59"/>
      <c r="X59"/>
      <c r="Y59"/>
      <c r="Z59"/>
      <c r="AA59"/>
      <c r="AB59"/>
      <c r="AC59"/>
      <c r="AD59"/>
      <c r="AE59"/>
    </row>
    <row r="60" spans="1:31" ht="19.5" thickBot="1" x14ac:dyDescent="0.4">
      <c r="A60" s="2"/>
      <c r="B60" s="2"/>
      <c r="C60" s="50"/>
      <c r="D60" s="51"/>
      <c r="E60" s="52" t="s">
        <v>230</v>
      </c>
      <c r="F60" s="69"/>
      <c r="G60" s="53"/>
      <c r="H60" s="53"/>
      <c r="I60" s="25"/>
      <c r="J60"/>
      <c r="K60"/>
      <c r="L60"/>
      <c r="M60"/>
      <c r="N60"/>
      <c r="O60"/>
      <c r="P60"/>
      <c r="Q60"/>
      <c r="R60"/>
      <c r="S60"/>
      <c r="T60"/>
      <c r="U60"/>
      <c r="V60"/>
      <c r="W60"/>
      <c r="X60"/>
      <c r="Y60"/>
      <c r="Z60"/>
      <c r="AA60"/>
      <c r="AB60"/>
      <c r="AC60"/>
      <c r="AD60"/>
      <c r="AE60"/>
    </row>
    <row r="61" spans="1:31" ht="64.5" customHeight="1" x14ac:dyDescent="0.35">
      <c r="A61" s="2"/>
      <c r="B61" s="2"/>
      <c r="C61" s="96">
        <v>25</v>
      </c>
      <c r="D61" s="94" t="s">
        <v>125</v>
      </c>
      <c r="E61" s="46" t="s">
        <v>194</v>
      </c>
      <c r="F61" s="20" t="s">
        <v>41</v>
      </c>
      <c r="G61" s="390">
        <v>5</v>
      </c>
      <c r="H61" s="472">
        <v>0</v>
      </c>
      <c r="I61" s="475">
        <f t="shared" ref="I61:I67" si="2">(G61*H61)</f>
        <v>0</v>
      </c>
      <c r="J61"/>
      <c r="K61"/>
      <c r="L61"/>
      <c r="M61"/>
      <c r="N61"/>
      <c r="O61"/>
      <c r="P61"/>
      <c r="Q61"/>
      <c r="R61"/>
      <c r="S61"/>
      <c r="T61"/>
      <c r="U61"/>
      <c r="V61"/>
      <c r="W61"/>
      <c r="X61"/>
      <c r="Y61"/>
      <c r="Z61"/>
      <c r="AA61"/>
      <c r="AB61"/>
      <c r="AC61"/>
      <c r="AD61"/>
      <c r="AE61"/>
    </row>
    <row r="62" spans="1:31" ht="75" customHeight="1" x14ac:dyDescent="0.35">
      <c r="A62" s="2"/>
      <c r="B62" s="2"/>
      <c r="C62" s="97">
        <v>26</v>
      </c>
      <c r="D62" s="95" t="s">
        <v>125</v>
      </c>
      <c r="E62" s="7" t="s">
        <v>188</v>
      </c>
      <c r="F62" s="19" t="s">
        <v>41</v>
      </c>
      <c r="G62" s="391">
        <v>12</v>
      </c>
      <c r="H62" s="451">
        <v>0</v>
      </c>
      <c r="I62" s="476">
        <f t="shared" si="2"/>
        <v>0</v>
      </c>
      <c r="J62"/>
      <c r="K62"/>
      <c r="L62"/>
      <c r="M62"/>
      <c r="N62"/>
      <c r="O62"/>
      <c r="P62"/>
      <c r="Q62"/>
      <c r="R62"/>
      <c r="S62"/>
      <c r="T62"/>
      <c r="U62"/>
      <c r="V62"/>
      <c r="W62"/>
      <c r="X62"/>
      <c r="Y62"/>
      <c r="Z62"/>
      <c r="AA62"/>
      <c r="AB62"/>
      <c r="AC62"/>
      <c r="AD62"/>
      <c r="AE62"/>
    </row>
    <row r="63" spans="1:31" ht="56.25" x14ac:dyDescent="0.35">
      <c r="A63" s="2"/>
      <c r="B63" s="2"/>
      <c r="C63" s="97">
        <v>27</v>
      </c>
      <c r="D63" s="95" t="s">
        <v>125</v>
      </c>
      <c r="E63" s="7" t="s">
        <v>195</v>
      </c>
      <c r="F63" s="19" t="s">
        <v>41</v>
      </c>
      <c r="G63" s="391">
        <v>23</v>
      </c>
      <c r="H63" s="451">
        <v>0</v>
      </c>
      <c r="I63" s="476">
        <f t="shared" si="2"/>
        <v>0</v>
      </c>
      <c r="J63"/>
      <c r="K63"/>
      <c r="L63"/>
      <c r="M63"/>
      <c r="N63"/>
      <c r="O63"/>
      <c r="P63"/>
      <c r="Q63"/>
      <c r="R63"/>
      <c r="S63"/>
      <c r="T63"/>
      <c r="U63"/>
      <c r="V63"/>
      <c r="W63"/>
      <c r="X63"/>
      <c r="Y63"/>
      <c r="Z63"/>
      <c r="AA63"/>
      <c r="AB63"/>
      <c r="AC63"/>
      <c r="AD63"/>
      <c r="AE63"/>
    </row>
    <row r="64" spans="1:31" ht="75" x14ac:dyDescent="0.35">
      <c r="A64" s="2"/>
      <c r="B64" s="2"/>
      <c r="C64" s="97">
        <v>28</v>
      </c>
      <c r="D64" s="95" t="s">
        <v>125</v>
      </c>
      <c r="E64" s="7" t="s">
        <v>196</v>
      </c>
      <c r="F64" s="19" t="s">
        <v>41</v>
      </c>
      <c r="G64" s="391">
        <v>2</v>
      </c>
      <c r="H64" s="451">
        <v>0</v>
      </c>
      <c r="I64" s="476">
        <f t="shared" si="2"/>
        <v>0</v>
      </c>
      <c r="J64"/>
      <c r="K64"/>
      <c r="L64"/>
      <c r="M64"/>
      <c r="N64"/>
      <c r="O64"/>
      <c r="P64"/>
      <c r="Q64"/>
      <c r="R64"/>
      <c r="S64"/>
      <c r="T64"/>
      <c r="U64"/>
      <c r="V64"/>
      <c r="W64"/>
      <c r="X64"/>
      <c r="Y64"/>
      <c r="Z64"/>
      <c r="AA64"/>
      <c r="AB64"/>
      <c r="AC64"/>
      <c r="AD64"/>
      <c r="AE64"/>
    </row>
    <row r="65" spans="1:31" ht="75" x14ac:dyDescent="0.35">
      <c r="A65" s="2"/>
      <c r="B65" s="2"/>
      <c r="C65" s="97">
        <v>29</v>
      </c>
      <c r="D65" s="95" t="s">
        <v>125</v>
      </c>
      <c r="E65" s="7" t="s">
        <v>93</v>
      </c>
      <c r="F65" s="19" t="s">
        <v>38</v>
      </c>
      <c r="G65" s="391">
        <v>95.5</v>
      </c>
      <c r="H65" s="451">
        <v>0</v>
      </c>
      <c r="I65" s="476">
        <f t="shared" si="2"/>
        <v>0</v>
      </c>
      <c r="J65"/>
      <c r="K65"/>
      <c r="L65"/>
      <c r="M65"/>
      <c r="N65"/>
      <c r="O65"/>
      <c r="P65"/>
      <c r="Q65"/>
      <c r="R65"/>
      <c r="S65"/>
      <c r="T65"/>
      <c r="U65"/>
      <c r="V65"/>
      <c r="W65"/>
      <c r="X65"/>
      <c r="Y65"/>
      <c r="Z65"/>
      <c r="AA65"/>
      <c r="AB65"/>
      <c r="AC65"/>
      <c r="AD65"/>
      <c r="AE65"/>
    </row>
    <row r="66" spans="1:31" ht="56.25" x14ac:dyDescent="0.35">
      <c r="A66" s="2"/>
      <c r="B66" s="2"/>
      <c r="C66" s="97">
        <v>30</v>
      </c>
      <c r="D66" s="95" t="s">
        <v>128</v>
      </c>
      <c r="E66" s="7" t="s">
        <v>365</v>
      </c>
      <c r="F66" s="19" t="s">
        <v>40</v>
      </c>
      <c r="G66" s="391">
        <v>2</v>
      </c>
      <c r="H66" s="451">
        <v>0</v>
      </c>
      <c r="I66" s="476">
        <f t="shared" si="2"/>
        <v>0</v>
      </c>
      <c r="J66"/>
      <c r="K66"/>
      <c r="L66"/>
      <c r="M66"/>
      <c r="N66"/>
      <c r="O66"/>
      <c r="P66"/>
      <c r="Q66"/>
      <c r="R66"/>
      <c r="S66"/>
      <c r="T66"/>
      <c r="U66"/>
      <c r="V66"/>
      <c r="W66"/>
      <c r="X66"/>
      <c r="Y66"/>
      <c r="Z66"/>
      <c r="AA66"/>
      <c r="AB66"/>
      <c r="AC66"/>
      <c r="AD66"/>
      <c r="AE66"/>
    </row>
    <row r="67" spans="1:31" ht="57" thickBot="1" x14ac:dyDescent="0.4">
      <c r="A67" s="2"/>
      <c r="B67" s="2"/>
      <c r="C67" s="34">
        <v>31</v>
      </c>
      <c r="D67" s="35"/>
      <c r="E67" s="147" t="s">
        <v>197</v>
      </c>
      <c r="F67" s="191" t="s">
        <v>41</v>
      </c>
      <c r="G67" s="393">
        <v>8</v>
      </c>
      <c r="H67" s="477">
        <v>0</v>
      </c>
      <c r="I67" s="478">
        <f t="shared" si="2"/>
        <v>0</v>
      </c>
      <c r="J67"/>
      <c r="K67"/>
      <c r="L67"/>
      <c r="M67"/>
      <c r="N67"/>
      <c r="O67"/>
      <c r="P67"/>
      <c r="Q67"/>
      <c r="R67"/>
      <c r="S67"/>
      <c r="T67"/>
      <c r="U67"/>
      <c r="V67"/>
      <c r="W67"/>
      <c r="X67"/>
      <c r="Y67"/>
      <c r="Z67"/>
      <c r="AA67"/>
      <c r="AB67"/>
      <c r="AC67"/>
      <c r="AD67"/>
      <c r="AE67"/>
    </row>
    <row r="68" spans="1:31" ht="19.5" thickBot="1" x14ac:dyDescent="0.4">
      <c r="A68" s="2"/>
      <c r="B68" s="2"/>
      <c r="C68" s="244"/>
      <c r="D68" s="245"/>
      <c r="E68" s="246" t="s">
        <v>231</v>
      </c>
      <c r="F68" s="308"/>
      <c r="G68" s="464"/>
      <c r="H68" s="462"/>
      <c r="I68" s="199"/>
      <c r="J68"/>
      <c r="K68"/>
      <c r="L68"/>
      <c r="M68"/>
      <c r="N68"/>
      <c r="O68"/>
      <c r="P68"/>
      <c r="Q68"/>
      <c r="R68"/>
      <c r="S68"/>
      <c r="T68"/>
      <c r="U68"/>
      <c r="V68"/>
      <c r="W68"/>
      <c r="X68"/>
      <c r="Y68"/>
      <c r="Z68"/>
      <c r="AA68"/>
      <c r="AB68"/>
      <c r="AC68"/>
      <c r="AD68"/>
      <c r="AE68"/>
    </row>
    <row r="69" spans="1:31" ht="75.75" thickBot="1" x14ac:dyDescent="0.4">
      <c r="A69" s="2"/>
      <c r="B69" s="2"/>
      <c r="C69" s="185">
        <v>32</v>
      </c>
      <c r="D69" s="165" t="s">
        <v>148</v>
      </c>
      <c r="E69" s="75" t="s">
        <v>367</v>
      </c>
      <c r="F69" s="99" t="s">
        <v>39</v>
      </c>
      <c r="G69" s="400">
        <v>122.35</v>
      </c>
      <c r="H69" s="477">
        <v>0</v>
      </c>
      <c r="I69" s="478">
        <f>(G69*H69)</f>
        <v>0</v>
      </c>
      <c r="J69"/>
      <c r="K69"/>
      <c r="L69"/>
      <c r="M69"/>
      <c r="N69"/>
      <c r="O69"/>
      <c r="P69"/>
      <c r="Q69"/>
      <c r="R69"/>
      <c r="S69"/>
      <c r="T69"/>
      <c r="U69"/>
      <c r="V69"/>
      <c r="W69"/>
      <c r="X69"/>
      <c r="Y69"/>
      <c r="Z69"/>
      <c r="AA69"/>
      <c r="AB69"/>
      <c r="AC69"/>
      <c r="AD69"/>
      <c r="AE69"/>
    </row>
    <row r="70" spans="1:31" ht="19.5" thickBot="1" x14ac:dyDescent="0.4">
      <c r="A70" s="2"/>
      <c r="B70" s="2"/>
      <c r="C70" s="328"/>
      <c r="D70" s="242"/>
      <c r="E70" s="52" t="s">
        <v>232</v>
      </c>
      <c r="F70" s="69"/>
      <c r="G70" s="463"/>
      <c r="H70" s="463"/>
      <c r="I70" s="358"/>
      <c r="J70"/>
      <c r="K70"/>
      <c r="L70"/>
      <c r="M70"/>
      <c r="N70"/>
      <c r="O70"/>
      <c r="P70"/>
      <c r="Q70"/>
      <c r="R70"/>
      <c r="S70"/>
      <c r="T70"/>
      <c r="U70"/>
      <c r="V70"/>
      <c r="W70"/>
      <c r="X70"/>
      <c r="Y70"/>
      <c r="Z70"/>
      <c r="AA70"/>
      <c r="AB70"/>
      <c r="AC70"/>
      <c r="AD70"/>
      <c r="AE70"/>
    </row>
    <row r="71" spans="1:31" ht="56.25" x14ac:dyDescent="0.35">
      <c r="A71" s="2"/>
      <c r="B71" s="2"/>
      <c r="C71" s="299">
        <v>33</v>
      </c>
      <c r="D71" s="32"/>
      <c r="E71" s="46" t="s">
        <v>357</v>
      </c>
      <c r="F71" s="20" t="s">
        <v>38</v>
      </c>
      <c r="G71" s="22">
        <v>35.44</v>
      </c>
      <c r="H71" s="472">
        <v>0</v>
      </c>
      <c r="I71" s="475">
        <f>(G71*H71)</f>
        <v>0</v>
      </c>
      <c r="J71"/>
      <c r="K71"/>
      <c r="L71"/>
      <c r="M71"/>
      <c r="N71"/>
      <c r="O71"/>
      <c r="P71"/>
      <c r="Q71"/>
      <c r="R71"/>
      <c r="S71"/>
      <c r="T71"/>
      <c r="U71"/>
      <c r="V71"/>
      <c r="W71"/>
      <c r="X71"/>
      <c r="Y71"/>
      <c r="Z71"/>
      <c r="AA71"/>
      <c r="AB71"/>
      <c r="AC71"/>
      <c r="AD71"/>
      <c r="AE71"/>
    </row>
    <row r="72" spans="1:31" ht="75" x14ac:dyDescent="0.35">
      <c r="A72" s="2"/>
      <c r="B72" s="2"/>
      <c r="C72" s="162">
        <v>34</v>
      </c>
      <c r="D72" s="9"/>
      <c r="E72" s="7" t="s">
        <v>372</v>
      </c>
      <c r="F72" s="19" t="s">
        <v>41</v>
      </c>
      <c r="G72" s="74">
        <v>4</v>
      </c>
      <c r="H72" s="451">
        <v>0</v>
      </c>
      <c r="I72" s="476">
        <f t="shared" ref="I72:I73" si="3">(G72*H72)</f>
        <v>0</v>
      </c>
      <c r="J72"/>
      <c r="K72"/>
      <c r="L72"/>
      <c r="M72"/>
      <c r="N72"/>
      <c r="O72"/>
      <c r="P72"/>
      <c r="Q72"/>
      <c r="R72"/>
      <c r="S72"/>
      <c r="T72"/>
      <c r="U72"/>
      <c r="V72"/>
      <c r="W72"/>
      <c r="X72"/>
      <c r="Y72"/>
      <c r="Z72"/>
      <c r="AA72"/>
      <c r="AB72"/>
      <c r="AC72"/>
      <c r="AD72"/>
      <c r="AE72"/>
    </row>
    <row r="73" spans="1:31" ht="57" thickBot="1" x14ac:dyDescent="0.4">
      <c r="A73" s="2"/>
      <c r="B73" s="2"/>
      <c r="C73" s="300">
        <v>35</v>
      </c>
      <c r="D73" s="35"/>
      <c r="E73" s="147" t="s">
        <v>373</v>
      </c>
      <c r="F73" s="191" t="s">
        <v>41</v>
      </c>
      <c r="G73" s="15">
        <v>8</v>
      </c>
      <c r="H73" s="477">
        <v>0</v>
      </c>
      <c r="I73" s="478">
        <f t="shared" si="3"/>
        <v>0</v>
      </c>
      <c r="J73"/>
      <c r="K73"/>
      <c r="L73"/>
      <c r="M73"/>
      <c r="N73"/>
      <c r="O73"/>
      <c r="P73"/>
      <c r="Q73"/>
      <c r="R73"/>
      <c r="S73"/>
      <c r="T73"/>
      <c r="U73"/>
      <c r="V73"/>
      <c r="W73"/>
      <c r="X73"/>
      <c r="Y73"/>
      <c r="Z73"/>
      <c r="AA73"/>
      <c r="AB73"/>
      <c r="AC73"/>
      <c r="AD73"/>
      <c r="AE73"/>
    </row>
    <row r="74" spans="1:31" ht="19.5" thickBot="1" x14ac:dyDescent="0.4">
      <c r="A74" s="2"/>
      <c r="B74" s="2"/>
      <c r="C74" s="547" t="s">
        <v>233</v>
      </c>
      <c r="D74" s="548"/>
      <c r="E74" s="548"/>
      <c r="F74" s="548"/>
      <c r="G74" s="548"/>
      <c r="H74" s="549"/>
      <c r="I74" s="478">
        <f>SUM(I61:I73)</f>
        <v>0</v>
      </c>
      <c r="J74"/>
      <c r="K74"/>
      <c r="L74"/>
      <c r="M74"/>
      <c r="N74"/>
      <c r="O74"/>
      <c r="P74"/>
      <c r="Q74"/>
      <c r="R74"/>
      <c r="S74"/>
      <c r="T74"/>
      <c r="U74"/>
      <c r="V74"/>
      <c r="W74"/>
      <c r="X74"/>
      <c r="Y74"/>
      <c r="Z74"/>
      <c r="AA74"/>
      <c r="AB74"/>
      <c r="AC74"/>
      <c r="AD74"/>
      <c r="AE74"/>
    </row>
    <row r="75" spans="1:31" ht="19.5" thickBot="1" x14ac:dyDescent="0.4">
      <c r="F75" s="64"/>
    </row>
    <row r="76" spans="1:31" ht="37.9" customHeight="1" thickBot="1" x14ac:dyDescent="0.4">
      <c r="A76" s="10"/>
      <c r="B76" s="10"/>
      <c r="C76" s="39"/>
      <c r="D76" s="85"/>
      <c r="E76" s="530" t="s">
        <v>307</v>
      </c>
      <c r="F76" s="531"/>
      <c r="G76" s="531"/>
      <c r="H76" s="532"/>
      <c r="I76" s="86"/>
    </row>
    <row r="77" spans="1:31" ht="18.75" x14ac:dyDescent="0.35">
      <c r="A77" s="10"/>
      <c r="B77" s="10"/>
      <c r="C77" s="31"/>
      <c r="D77" s="32"/>
      <c r="E77" s="87" t="s">
        <v>49</v>
      </c>
      <c r="F77" s="87"/>
      <c r="G77" s="88"/>
      <c r="H77" s="332"/>
      <c r="I77" s="487">
        <f>I30</f>
        <v>0</v>
      </c>
    </row>
    <row r="78" spans="1:31" ht="18.75" x14ac:dyDescent="0.35">
      <c r="A78" s="10"/>
      <c r="B78" s="10"/>
      <c r="C78" s="33"/>
      <c r="D78" s="9"/>
      <c r="E78" s="65" t="s">
        <v>50</v>
      </c>
      <c r="F78" s="65"/>
      <c r="G78" s="66"/>
      <c r="H78" s="261"/>
      <c r="I78" s="488">
        <f>I37+I51</f>
        <v>0</v>
      </c>
    </row>
    <row r="79" spans="1:31" s="2" customFormat="1" ht="18.75" x14ac:dyDescent="0.35">
      <c r="A79" s="1"/>
      <c r="B79" s="1"/>
      <c r="C79" s="11"/>
      <c r="D79" s="7"/>
      <c r="E79" s="67" t="s">
        <v>234</v>
      </c>
      <c r="F79" s="67"/>
      <c r="G79" s="68"/>
      <c r="H79" s="262"/>
      <c r="I79" s="488">
        <f>I44+I58</f>
        <v>0</v>
      </c>
    </row>
    <row r="80" spans="1:31" s="2" customFormat="1" ht="33.75" customHeight="1" thickBot="1" x14ac:dyDescent="0.4">
      <c r="A80" s="1"/>
      <c r="B80" s="1"/>
      <c r="C80" s="267"/>
      <c r="D80" s="76"/>
      <c r="E80" s="309" t="s">
        <v>235</v>
      </c>
      <c r="F80" s="309"/>
      <c r="G80" s="309"/>
      <c r="H80" s="493"/>
      <c r="I80" s="488">
        <f>I74</f>
        <v>0</v>
      </c>
    </row>
    <row r="81" spans="1:31" s="2" customFormat="1" ht="33" customHeight="1" thickBot="1" x14ac:dyDescent="0.4">
      <c r="A81" s="1"/>
      <c r="B81" s="1"/>
      <c r="C81" s="310"/>
      <c r="D81" s="311"/>
      <c r="E81" s="572" t="s">
        <v>315</v>
      </c>
      <c r="F81" s="572"/>
      <c r="G81" s="572"/>
      <c r="H81" s="573"/>
      <c r="I81" s="489">
        <f>SUM(I77:I80)</f>
        <v>0</v>
      </c>
    </row>
    <row r="82" spans="1:31" x14ac:dyDescent="0.35">
      <c r="E82" s="55" t="s">
        <v>54</v>
      </c>
    </row>
    <row r="83" spans="1:31" ht="18.75" x14ac:dyDescent="0.35">
      <c r="A83" s="79"/>
      <c r="B83" s="79"/>
      <c r="C83" s="80"/>
      <c r="D83" s="80"/>
      <c r="E83" s="81" t="s">
        <v>79</v>
      </c>
      <c r="F83" s="80"/>
      <c r="G83" s="82"/>
      <c r="H83" s="83"/>
      <c r="I83" s="84"/>
      <c r="J83"/>
      <c r="K83"/>
      <c r="L83"/>
      <c r="M83"/>
      <c r="N83"/>
      <c r="O83"/>
      <c r="P83"/>
      <c r="Q83"/>
      <c r="R83"/>
      <c r="S83"/>
      <c r="T83"/>
      <c r="U83"/>
      <c r="V83"/>
      <c r="W83"/>
      <c r="X83"/>
      <c r="Y83"/>
      <c r="Z83"/>
      <c r="AA83"/>
      <c r="AB83"/>
      <c r="AC83"/>
      <c r="AD83"/>
      <c r="AE83"/>
    </row>
    <row r="84" spans="1:31" ht="18.75" x14ac:dyDescent="0.35">
      <c r="A84" s="79"/>
      <c r="B84" s="79"/>
      <c r="C84" s="80"/>
      <c r="D84" s="80"/>
      <c r="E84" s="81" t="s">
        <v>80</v>
      </c>
      <c r="F84" s="80"/>
      <c r="G84" s="82"/>
      <c r="H84" s="83"/>
      <c r="I84" s="84"/>
      <c r="J84"/>
      <c r="K84"/>
      <c r="L84"/>
      <c r="M84"/>
      <c r="N84"/>
      <c r="O84"/>
      <c r="P84"/>
      <c r="Q84"/>
      <c r="R84"/>
      <c r="S84"/>
      <c r="T84"/>
      <c r="U84"/>
      <c r="V84"/>
      <c r="W84"/>
      <c r="X84"/>
      <c r="Y84"/>
      <c r="Z84"/>
      <c r="AA84"/>
      <c r="AB84"/>
      <c r="AC84"/>
      <c r="AD84"/>
      <c r="AE84"/>
    </row>
    <row r="85" spans="1:31" ht="18.75" x14ac:dyDescent="0.35">
      <c r="A85" s="79"/>
      <c r="B85" s="79"/>
      <c r="C85" s="80"/>
      <c r="D85" s="80"/>
      <c r="E85" s="81" t="s">
        <v>81</v>
      </c>
      <c r="F85" s="80"/>
      <c r="G85" s="82"/>
      <c r="H85" s="83"/>
      <c r="I85" s="84"/>
      <c r="J85"/>
      <c r="K85"/>
      <c r="L85"/>
      <c r="M85"/>
      <c r="N85"/>
      <c r="O85"/>
      <c r="P85"/>
      <c r="Q85"/>
      <c r="R85"/>
      <c r="S85"/>
      <c r="T85"/>
      <c r="U85"/>
      <c r="V85"/>
      <c r="W85"/>
      <c r="X85"/>
      <c r="Y85"/>
      <c r="Z85"/>
      <c r="AA85"/>
      <c r="AB85"/>
      <c r="AC85"/>
      <c r="AD85"/>
      <c r="AE85"/>
    </row>
  </sheetData>
  <mergeCells count="29">
    <mergeCell ref="E12:I12"/>
    <mergeCell ref="C1:I1"/>
    <mergeCell ref="C2:I2"/>
    <mergeCell ref="C3:I3"/>
    <mergeCell ref="E4:I4"/>
    <mergeCell ref="E5:I5"/>
    <mergeCell ref="E6:I6"/>
    <mergeCell ref="E7:I7"/>
    <mergeCell ref="E8:I8"/>
    <mergeCell ref="E9:I9"/>
    <mergeCell ref="E10:I10"/>
    <mergeCell ref="E11:I11"/>
    <mergeCell ref="C45:I45"/>
    <mergeCell ref="E13:I13"/>
    <mergeCell ref="E14:I14"/>
    <mergeCell ref="E15:I15"/>
    <mergeCell ref="E16:I16"/>
    <mergeCell ref="E17:I17"/>
    <mergeCell ref="E18:I18"/>
    <mergeCell ref="E19:I19"/>
    <mergeCell ref="E30:H30"/>
    <mergeCell ref="C31:I31"/>
    <mergeCell ref="C37:H37"/>
    <mergeCell ref="C44:H44"/>
    <mergeCell ref="C51:H51"/>
    <mergeCell ref="C58:H58"/>
    <mergeCell ref="C74:H74"/>
    <mergeCell ref="E76:H76"/>
    <mergeCell ref="E81:H81"/>
  </mergeCells>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4 - Дел 1-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Велес&amp;CРеконструкција на дел од ул.Андон Шурков&amp;R&amp;P/&amp;N</oddFooter>
  </headerFooter>
  <rowBreaks count="3" manualBreakCount="3">
    <brk id="15" max="7" man="1"/>
    <brk id="44" max="7" man="1"/>
    <brk id="67" max="8"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CBF4-BE9C-4A6E-9C2E-866FC4A194F4}">
  <sheetPr codeName="Sheet9">
    <tabColor theme="0"/>
    <pageSetUpPr fitToPage="1"/>
  </sheetPr>
  <dimension ref="A1:AF80"/>
  <sheetViews>
    <sheetView view="pageBreakPreview" topLeftCell="A62" zoomScale="85" zoomScaleNormal="115" zoomScaleSheetLayoutView="85" zoomScalePageLayoutView="40" workbookViewId="0">
      <selection activeCell="F50" sqref="F50"/>
    </sheetView>
  </sheetViews>
  <sheetFormatPr defaultRowHeight="18" x14ac:dyDescent="0.35"/>
  <cols>
    <col min="1" max="2" width="3.42578125" style="1" customWidth="1"/>
    <col min="3" max="3" width="7.7109375" style="54" customWidth="1"/>
    <col min="4" max="4" width="11.7109375" style="54" customWidth="1"/>
    <col min="5" max="5" width="62.5703125" style="55" customWidth="1"/>
    <col min="6" max="6" width="10.42578125" style="54" customWidth="1"/>
    <col min="7" max="7" width="12.85546875" style="13" customWidth="1"/>
    <col min="8" max="8" width="15.42578125" style="56" customWidth="1"/>
    <col min="9" max="9" width="21.5703125" style="57" customWidth="1"/>
    <col min="10" max="32" width="9.140625" style="2"/>
    <col min="245" max="245" width="3.42578125" customWidth="1"/>
    <col min="246" max="246" width="7" customWidth="1"/>
    <col min="247" max="247" width="9.85546875" customWidth="1"/>
    <col min="248" max="248" width="64.140625" customWidth="1"/>
    <col min="249" max="249" width="11.42578125" customWidth="1"/>
    <col min="250" max="250" width="12.85546875" customWidth="1"/>
    <col min="251" max="251" width="15.42578125" customWidth="1"/>
    <col min="252" max="252" width="19.42578125" customWidth="1"/>
    <col min="253" max="253" width="13.85546875" customWidth="1"/>
    <col min="501" max="501" width="3.42578125" customWidth="1"/>
    <col min="502" max="502" width="7" customWidth="1"/>
    <col min="503" max="503" width="9.85546875" customWidth="1"/>
    <col min="504" max="504" width="64.140625" customWidth="1"/>
    <col min="505" max="505" width="11.42578125" customWidth="1"/>
    <col min="506" max="506" width="12.85546875" customWidth="1"/>
    <col min="507" max="507" width="15.42578125" customWidth="1"/>
    <col min="508" max="508" width="19.42578125" customWidth="1"/>
    <col min="509" max="509" width="13.85546875" customWidth="1"/>
    <col min="757" max="757" width="3.42578125" customWidth="1"/>
    <col min="758" max="758" width="7" customWidth="1"/>
    <col min="759" max="759" width="9.85546875" customWidth="1"/>
    <col min="760" max="760" width="64.140625" customWidth="1"/>
    <col min="761" max="761" width="11.42578125" customWidth="1"/>
    <col min="762" max="762" width="12.85546875" customWidth="1"/>
    <col min="763" max="763" width="15.42578125" customWidth="1"/>
    <col min="764" max="764" width="19.42578125" customWidth="1"/>
    <col min="765" max="765" width="13.85546875" customWidth="1"/>
    <col min="1013" max="1013" width="3.42578125" customWidth="1"/>
    <col min="1014" max="1014" width="7" customWidth="1"/>
    <col min="1015" max="1015" width="9.85546875" customWidth="1"/>
    <col min="1016" max="1016" width="64.140625" customWidth="1"/>
    <col min="1017" max="1017" width="11.42578125" customWidth="1"/>
    <col min="1018" max="1018" width="12.85546875" customWidth="1"/>
    <col min="1019" max="1019" width="15.42578125" customWidth="1"/>
    <col min="1020" max="1020" width="19.42578125" customWidth="1"/>
    <col min="1021" max="1021" width="13.85546875" customWidth="1"/>
    <col min="1269" max="1269" width="3.42578125" customWidth="1"/>
    <col min="1270" max="1270" width="7" customWidth="1"/>
    <col min="1271" max="1271" width="9.85546875" customWidth="1"/>
    <col min="1272" max="1272" width="64.140625" customWidth="1"/>
    <col min="1273" max="1273" width="11.42578125" customWidth="1"/>
    <col min="1274" max="1274" width="12.85546875" customWidth="1"/>
    <col min="1275" max="1275" width="15.42578125" customWidth="1"/>
    <col min="1276" max="1276" width="19.42578125" customWidth="1"/>
    <col min="1277" max="1277" width="13.85546875" customWidth="1"/>
    <col min="1525" max="1525" width="3.42578125" customWidth="1"/>
    <col min="1526" max="1526" width="7" customWidth="1"/>
    <col min="1527" max="1527" width="9.85546875" customWidth="1"/>
    <col min="1528" max="1528" width="64.140625" customWidth="1"/>
    <col min="1529" max="1529" width="11.42578125" customWidth="1"/>
    <col min="1530" max="1530" width="12.85546875" customWidth="1"/>
    <col min="1531" max="1531" width="15.42578125" customWidth="1"/>
    <col min="1532" max="1532" width="19.42578125" customWidth="1"/>
    <col min="1533" max="1533" width="13.85546875" customWidth="1"/>
    <col min="1781" max="1781" width="3.42578125" customWidth="1"/>
    <col min="1782" max="1782" width="7" customWidth="1"/>
    <col min="1783" max="1783" width="9.85546875" customWidth="1"/>
    <col min="1784" max="1784" width="64.140625" customWidth="1"/>
    <col min="1785" max="1785" width="11.42578125" customWidth="1"/>
    <col min="1786" max="1786" width="12.85546875" customWidth="1"/>
    <col min="1787" max="1787" width="15.42578125" customWidth="1"/>
    <col min="1788" max="1788" width="19.42578125" customWidth="1"/>
    <col min="1789" max="1789" width="13.85546875" customWidth="1"/>
    <col min="2037" max="2037" width="3.42578125" customWidth="1"/>
    <col min="2038" max="2038" width="7" customWidth="1"/>
    <col min="2039" max="2039" width="9.85546875" customWidth="1"/>
    <col min="2040" max="2040" width="64.140625" customWidth="1"/>
    <col min="2041" max="2041" width="11.42578125" customWidth="1"/>
    <col min="2042" max="2042" width="12.85546875" customWidth="1"/>
    <col min="2043" max="2043" width="15.42578125" customWidth="1"/>
    <col min="2044" max="2044" width="19.42578125" customWidth="1"/>
    <col min="2045" max="2045" width="13.85546875" customWidth="1"/>
    <col min="2293" max="2293" width="3.42578125" customWidth="1"/>
    <col min="2294" max="2294" width="7" customWidth="1"/>
    <col min="2295" max="2295" width="9.85546875" customWidth="1"/>
    <col min="2296" max="2296" width="64.140625" customWidth="1"/>
    <col min="2297" max="2297" width="11.42578125" customWidth="1"/>
    <col min="2298" max="2298" width="12.85546875" customWidth="1"/>
    <col min="2299" max="2299" width="15.42578125" customWidth="1"/>
    <col min="2300" max="2300" width="19.42578125" customWidth="1"/>
    <col min="2301" max="2301" width="13.85546875" customWidth="1"/>
    <col min="2549" max="2549" width="3.42578125" customWidth="1"/>
    <col min="2550" max="2550" width="7" customWidth="1"/>
    <col min="2551" max="2551" width="9.85546875" customWidth="1"/>
    <col min="2552" max="2552" width="64.140625" customWidth="1"/>
    <col min="2553" max="2553" width="11.42578125" customWidth="1"/>
    <col min="2554" max="2554" width="12.85546875" customWidth="1"/>
    <col min="2555" max="2555" width="15.42578125" customWidth="1"/>
    <col min="2556" max="2556" width="19.42578125" customWidth="1"/>
    <col min="2557" max="2557" width="13.85546875" customWidth="1"/>
    <col min="2805" max="2805" width="3.42578125" customWidth="1"/>
    <col min="2806" max="2806" width="7" customWidth="1"/>
    <col min="2807" max="2807" width="9.85546875" customWidth="1"/>
    <col min="2808" max="2808" width="64.140625" customWidth="1"/>
    <col min="2809" max="2809" width="11.42578125" customWidth="1"/>
    <col min="2810" max="2810" width="12.85546875" customWidth="1"/>
    <col min="2811" max="2811" width="15.42578125" customWidth="1"/>
    <col min="2812" max="2812" width="19.42578125" customWidth="1"/>
    <col min="2813" max="2813" width="13.85546875" customWidth="1"/>
    <col min="3061" max="3061" width="3.42578125" customWidth="1"/>
    <col min="3062" max="3062" width="7" customWidth="1"/>
    <col min="3063" max="3063" width="9.85546875" customWidth="1"/>
    <col min="3064" max="3064" width="64.140625" customWidth="1"/>
    <col min="3065" max="3065" width="11.42578125" customWidth="1"/>
    <col min="3066" max="3066" width="12.85546875" customWidth="1"/>
    <col min="3067" max="3067" width="15.42578125" customWidth="1"/>
    <col min="3068" max="3068" width="19.42578125" customWidth="1"/>
    <col min="3069" max="3069" width="13.85546875" customWidth="1"/>
    <col min="3317" max="3317" width="3.42578125" customWidth="1"/>
    <col min="3318" max="3318" width="7" customWidth="1"/>
    <col min="3319" max="3319" width="9.85546875" customWidth="1"/>
    <col min="3320" max="3320" width="64.140625" customWidth="1"/>
    <col min="3321" max="3321" width="11.42578125" customWidth="1"/>
    <col min="3322" max="3322" width="12.85546875" customWidth="1"/>
    <col min="3323" max="3323" width="15.42578125" customWidth="1"/>
    <col min="3324" max="3324" width="19.42578125" customWidth="1"/>
    <col min="3325" max="3325" width="13.85546875" customWidth="1"/>
    <col min="3573" max="3573" width="3.42578125" customWidth="1"/>
    <col min="3574" max="3574" width="7" customWidth="1"/>
    <col min="3575" max="3575" width="9.85546875" customWidth="1"/>
    <col min="3576" max="3576" width="64.140625" customWidth="1"/>
    <col min="3577" max="3577" width="11.42578125" customWidth="1"/>
    <col min="3578" max="3578" width="12.85546875" customWidth="1"/>
    <col min="3579" max="3579" width="15.42578125" customWidth="1"/>
    <col min="3580" max="3580" width="19.42578125" customWidth="1"/>
    <col min="3581" max="3581" width="13.85546875" customWidth="1"/>
    <col min="3829" max="3829" width="3.42578125" customWidth="1"/>
    <col min="3830" max="3830" width="7" customWidth="1"/>
    <col min="3831" max="3831" width="9.85546875" customWidth="1"/>
    <col min="3832" max="3832" width="64.140625" customWidth="1"/>
    <col min="3833" max="3833" width="11.42578125" customWidth="1"/>
    <col min="3834" max="3834" width="12.85546875" customWidth="1"/>
    <col min="3835" max="3835" width="15.42578125" customWidth="1"/>
    <col min="3836" max="3836" width="19.42578125" customWidth="1"/>
    <col min="3837" max="3837" width="13.85546875" customWidth="1"/>
    <col min="4085" max="4085" width="3.42578125" customWidth="1"/>
    <col min="4086" max="4086" width="7" customWidth="1"/>
    <col min="4087" max="4087" width="9.85546875" customWidth="1"/>
    <col min="4088" max="4088" width="64.140625" customWidth="1"/>
    <col min="4089" max="4089" width="11.42578125" customWidth="1"/>
    <col min="4090" max="4090" width="12.85546875" customWidth="1"/>
    <col min="4091" max="4091" width="15.42578125" customWidth="1"/>
    <col min="4092" max="4092" width="19.42578125" customWidth="1"/>
    <col min="4093" max="4093" width="13.85546875" customWidth="1"/>
    <col min="4341" max="4341" width="3.42578125" customWidth="1"/>
    <col min="4342" max="4342" width="7" customWidth="1"/>
    <col min="4343" max="4343" width="9.85546875" customWidth="1"/>
    <col min="4344" max="4344" width="64.140625" customWidth="1"/>
    <col min="4345" max="4345" width="11.42578125" customWidth="1"/>
    <col min="4346" max="4346" width="12.85546875" customWidth="1"/>
    <col min="4347" max="4347" width="15.42578125" customWidth="1"/>
    <col min="4348" max="4348" width="19.42578125" customWidth="1"/>
    <col min="4349" max="4349" width="13.85546875" customWidth="1"/>
    <col min="4597" max="4597" width="3.42578125" customWidth="1"/>
    <col min="4598" max="4598" width="7" customWidth="1"/>
    <col min="4599" max="4599" width="9.85546875" customWidth="1"/>
    <col min="4600" max="4600" width="64.140625" customWidth="1"/>
    <col min="4601" max="4601" width="11.42578125" customWidth="1"/>
    <col min="4602" max="4602" width="12.85546875" customWidth="1"/>
    <col min="4603" max="4603" width="15.42578125" customWidth="1"/>
    <col min="4604" max="4604" width="19.42578125" customWidth="1"/>
    <col min="4605" max="4605" width="13.85546875" customWidth="1"/>
    <col min="4853" max="4853" width="3.42578125" customWidth="1"/>
    <col min="4854" max="4854" width="7" customWidth="1"/>
    <col min="4855" max="4855" width="9.85546875" customWidth="1"/>
    <col min="4856" max="4856" width="64.140625" customWidth="1"/>
    <col min="4857" max="4857" width="11.42578125" customWidth="1"/>
    <col min="4858" max="4858" width="12.85546875" customWidth="1"/>
    <col min="4859" max="4859" width="15.42578125" customWidth="1"/>
    <col min="4860" max="4860" width="19.42578125" customWidth="1"/>
    <col min="4861" max="4861" width="13.85546875" customWidth="1"/>
    <col min="5109" max="5109" width="3.42578125" customWidth="1"/>
    <col min="5110" max="5110" width="7" customWidth="1"/>
    <col min="5111" max="5111" width="9.85546875" customWidth="1"/>
    <col min="5112" max="5112" width="64.140625" customWidth="1"/>
    <col min="5113" max="5113" width="11.42578125" customWidth="1"/>
    <col min="5114" max="5114" width="12.85546875" customWidth="1"/>
    <col min="5115" max="5115" width="15.42578125" customWidth="1"/>
    <col min="5116" max="5116" width="19.42578125" customWidth="1"/>
    <col min="5117" max="5117" width="13.85546875" customWidth="1"/>
    <col min="5365" max="5365" width="3.42578125" customWidth="1"/>
    <col min="5366" max="5366" width="7" customWidth="1"/>
    <col min="5367" max="5367" width="9.85546875" customWidth="1"/>
    <col min="5368" max="5368" width="64.140625" customWidth="1"/>
    <col min="5369" max="5369" width="11.42578125" customWidth="1"/>
    <col min="5370" max="5370" width="12.85546875" customWidth="1"/>
    <col min="5371" max="5371" width="15.42578125" customWidth="1"/>
    <col min="5372" max="5372" width="19.42578125" customWidth="1"/>
    <col min="5373" max="5373" width="13.85546875" customWidth="1"/>
    <col min="5621" max="5621" width="3.42578125" customWidth="1"/>
    <col min="5622" max="5622" width="7" customWidth="1"/>
    <col min="5623" max="5623" width="9.85546875" customWidth="1"/>
    <col min="5624" max="5624" width="64.140625" customWidth="1"/>
    <col min="5625" max="5625" width="11.42578125" customWidth="1"/>
    <col min="5626" max="5626" width="12.85546875" customWidth="1"/>
    <col min="5627" max="5627" width="15.42578125" customWidth="1"/>
    <col min="5628" max="5628" width="19.42578125" customWidth="1"/>
    <col min="5629" max="5629" width="13.85546875" customWidth="1"/>
    <col min="5877" max="5877" width="3.42578125" customWidth="1"/>
    <col min="5878" max="5878" width="7" customWidth="1"/>
    <col min="5879" max="5879" width="9.85546875" customWidth="1"/>
    <col min="5880" max="5880" width="64.140625" customWidth="1"/>
    <col min="5881" max="5881" width="11.42578125" customWidth="1"/>
    <col min="5882" max="5882" width="12.85546875" customWidth="1"/>
    <col min="5883" max="5883" width="15.42578125" customWidth="1"/>
    <col min="5884" max="5884" width="19.42578125" customWidth="1"/>
    <col min="5885" max="5885" width="13.85546875" customWidth="1"/>
    <col min="6133" max="6133" width="3.42578125" customWidth="1"/>
    <col min="6134" max="6134" width="7" customWidth="1"/>
    <col min="6135" max="6135" width="9.85546875" customWidth="1"/>
    <col min="6136" max="6136" width="64.140625" customWidth="1"/>
    <col min="6137" max="6137" width="11.42578125" customWidth="1"/>
    <col min="6138" max="6138" width="12.85546875" customWidth="1"/>
    <col min="6139" max="6139" width="15.42578125" customWidth="1"/>
    <col min="6140" max="6140" width="19.42578125" customWidth="1"/>
    <col min="6141" max="6141" width="13.85546875" customWidth="1"/>
    <col min="6389" max="6389" width="3.42578125" customWidth="1"/>
    <col min="6390" max="6390" width="7" customWidth="1"/>
    <col min="6391" max="6391" width="9.85546875" customWidth="1"/>
    <col min="6392" max="6392" width="64.140625" customWidth="1"/>
    <col min="6393" max="6393" width="11.42578125" customWidth="1"/>
    <col min="6394" max="6394" width="12.85546875" customWidth="1"/>
    <col min="6395" max="6395" width="15.42578125" customWidth="1"/>
    <col min="6396" max="6396" width="19.42578125" customWidth="1"/>
    <col min="6397" max="6397" width="13.85546875" customWidth="1"/>
    <col min="6645" max="6645" width="3.42578125" customWidth="1"/>
    <col min="6646" max="6646" width="7" customWidth="1"/>
    <col min="6647" max="6647" width="9.85546875" customWidth="1"/>
    <col min="6648" max="6648" width="64.140625" customWidth="1"/>
    <col min="6649" max="6649" width="11.42578125" customWidth="1"/>
    <col min="6650" max="6650" width="12.85546875" customWidth="1"/>
    <col min="6651" max="6651" width="15.42578125" customWidth="1"/>
    <col min="6652" max="6652" width="19.42578125" customWidth="1"/>
    <col min="6653" max="6653" width="13.85546875" customWidth="1"/>
    <col min="6901" max="6901" width="3.42578125" customWidth="1"/>
    <col min="6902" max="6902" width="7" customWidth="1"/>
    <col min="6903" max="6903" width="9.85546875" customWidth="1"/>
    <col min="6904" max="6904" width="64.140625" customWidth="1"/>
    <col min="6905" max="6905" width="11.42578125" customWidth="1"/>
    <col min="6906" max="6906" width="12.85546875" customWidth="1"/>
    <col min="6907" max="6907" width="15.42578125" customWidth="1"/>
    <col min="6908" max="6908" width="19.42578125" customWidth="1"/>
    <col min="6909" max="6909" width="13.85546875" customWidth="1"/>
    <col min="7157" max="7157" width="3.42578125" customWidth="1"/>
    <col min="7158" max="7158" width="7" customWidth="1"/>
    <col min="7159" max="7159" width="9.85546875" customWidth="1"/>
    <col min="7160" max="7160" width="64.140625" customWidth="1"/>
    <col min="7161" max="7161" width="11.42578125" customWidth="1"/>
    <col min="7162" max="7162" width="12.85546875" customWidth="1"/>
    <col min="7163" max="7163" width="15.42578125" customWidth="1"/>
    <col min="7164" max="7164" width="19.42578125" customWidth="1"/>
    <col min="7165" max="7165" width="13.85546875" customWidth="1"/>
    <col min="7413" max="7413" width="3.42578125" customWidth="1"/>
    <col min="7414" max="7414" width="7" customWidth="1"/>
    <col min="7415" max="7415" width="9.85546875" customWidth="1"/>
    <col min="7416" max="7416" width="64.140625" customWidth="1"/>
    <col min="7417" max="7417" width="11.42578125" customWidth="1"/>
    <col min="7418" max="7418" width="12.85546875" customWidth="1"/>
    <col min="7419" max="7419" width="15.42578125" customWidth="1"/>
    <col min="7420" max="7420" width="19.42578125" customWidth="1"/>
    <col min="7421" max="7421" width="13.85546875" customWidth="1"/>
    <col min="7669" max="7669" width="3.42578125" customWidth="1"/>
    <col min="7670" max="7670" width="7" customWidth="1"/>
    <col min="7671" max="7671" width="9.85546875" customWidth="1"/>
    <col min="7672" max="7672" width="64.140625" customWidth="1"/>
    <col min="7673" max="7673" width="11.42578125" customWidth="1"/>
    <col min="7674" max="7674" width="12.85546875" customWidth="1"/>
    <col min="7675" max="7675" width="15.42578125" customWidth="1"/>
    <col min="7676" max="7676" width="19.42578125" customWidth="1"/>
    <col min="7677" max="7677" width="13.85546875" customWidth="1"/>
    <col min="7925" max="7925" width="3.42578125" customWidth="1"/>
    <col min="7926" max="7926" width="7" customWidth="1"/>
    <col min="7927" max="7927" width="9.85546875" customWidth="1"/>
    <col min="7928" max="7928" width="64.140625" customWidth="1"/>
    <col min="7929" max="7929" width="11.42578125" customWidth="1"/>
    <col min="7930" max="7930" width="12.85546875" customWidth="1"/>
    <col min="7931" max="7931" width="15.42578125" customWidth="1"/>
    <col min="7932" max="7932" width="19.42578125" customWidth="1"/>
    <col min="7933" max="7933" width="13.85546875" customWidth="1"/>
    <col min="8181" max="8181" width="3.42578125" customWidth="1"/>
    <col min="8182" max="8182" width="7" customWidth="1"/>
    <col min="8183" max="8183" width="9.85546875" customWidth="1"/>
    <col min="8184" max="8184" width="64.140625" customWidth="1"/>
    <col min="8185" max="8185" width="11.42578125" customWidth="1"/>
    <col min="8186" max="8186" width="12.85546875" customWidth="1"/>
    <col min="8187" max="8187" width="15.42578125" customWidth="1"/>
    <col min="8188" max="8188" width="19.42578125" customWidth="1"/>
    <col min="8189" max="8189" width="13.85546875" customWidth="1"/>
    <col min="8437" max="8437" width="3.42578125" customWidth="1"/>
    <col min="8438" max="8438" width="7" customWidth="1"/>
    <col min="8439" max="8439" width="9.85546875" customWidth="1"/>
    <col min="8440" max="8440" width="64.140625" customWidth="1"/>
    <col min="8441" max="8441" width="11.42578125" customWidth="1"/>
    <col min="8442" max="8442" width="12.85546875" customWidth="1"/>
    <col min="8443" max="8443" width="15.42578125" customWidth="1"/>
    <col min="8444" max="8444" width="19.42578125" customWidth="1"/>
    <col min="8445" max="8445" width="13.85546875" customWidth="1"/>
    <col min="8693" max="8693" width="3.42578125" customWidth="1"/>
    <col min="8694" max="8694" width="7" customWidth="1"/>
    <col min="8695" max="8695" width="9.85546875" customWidth="1"/>
    <col min="8696" max="8696" width="64.140625" customWidth="1"/>
    <col min="8697" max="8697" width="11.42578125" customWidth="1"/>
    <col min="8698" max="8698" width="12.85546875" customWidth="1"/>
    <col min="8699" max="8699" width="15.42578125" customWidth="1"/>
    <col min="8700" max="8700" width="19.42578125" customWidth="1"/>
    <col min="8701" max="8701" width="13.85546875" customWidth="1"/>
    <col min="8949" max="8949" width="3.42578125" customWidth="1"/>
    <col min="8950" max="8950" width="7" customWidth="1"/>
    <col min="8951" max="8951" width="9.85546875" customWidth="1"/>
    <col min="8952" max="8952" width="64.140625" customWidth="1"/>
    <col min="8953" max="8953" width="11.42578125" customWidth="1"/>
    <col min="8954" max="8954" width="12.85546875" customWidth="1"/>
    <col min="8955" max="8955" width="15.42578125" customWidth="1"/>
    <col min="8956" max="8956" width="19.42578125" customWidth="1"/>
    <col min="8957" max="8957" width="13.85546875" customWidth="1"/>
    <col min="9205" max="9205" width="3.42578125" customWidth="1"/>
    <col min="9206" max="9206" width="7" customWidth="1"/>
    <col min="9207" max="9207" width="9.85546875" customWidth="1"/>
    <col min="9208" max="9208" width="64.140625" customWidth="1"/>
    <col min="9209" max="9209" width="11.42578125" customWidth="1"/>
    <col min="9210" max="9210" width="12.85546875" customWidth="1"/>
    <col min="9211" max="9211" width="15.42578125" customWidth="1"/>
    <col min="9212" max="9212" width="19.42578125" customWidth="1"/>
    <col min="9213" max="9213" width="13.85546875" customWidth="1"/>
    <col min="9461" max="9461" width="3.42578125" customWidth="1"/>
    <col min="9462" max="9462" width="7" customWidth="1"/>
    <col min="9463" max="9463" width="9.85546875" customWidth="1"/>
    <col min="9464" max="9464" width="64.140625" customWidth="1"/>
    <col min="9465" max="9465" width="11.42578125" customWidth="1"/>
    <col min="9466" max="9466" width="12.85546875" customWidth="1"/>
    <col min="9467" max="9467" width="15.42578125" customWidth="1"/>
    <col min="9468" max="9468" width="19.42578125" customWidth="1"/>
    <col min="9469" max="9469" width="13.85546875" customWidth="1"/>
    <col min="9717" max="9717" width="3.42578125" customWidth="1"/>
    <col min="9718" max="9718" width="7" customWidth="1"/>
    <col min="9719" max="9719" width="9.85546875" customWidth="1"/>
    <col min="9720" max="9720" width="64.140625" customWidth="1"/>
    <col min="9721" max="9721" width="11.42578125" customWidth="1"/>
    <col min="9722" max="9722" width="12.85546875" customWidth="1"/>
    <col min="9723" max="9723" width="15.42578125" customWidth="1"/>
    <col min="9724" max="9724" width="19.42578125" customWidth="1"/>
    <col min="9725" max="9725" width="13.85546875" customWidth="1"/>
    <col min="9973" max="9973" width="3.42578125" customWidth="1"/>
    <col min="9974" max="9974" width="7" customWidth="1"/>
    <col min="9975" max="9975" width="9.85546875" customWidth="1"/>
    <col min="9976" max="9976" width="64.140625" customWidth="1"/>
    <col min="9977" max="9977" width="11.42578125" customWidth="1"/>
    <col min="9978" max="9978" width="12.85546875" customWidth="1"/>
    <col min="9979" max="9979" width="15.42578125" customWidth="1"/>
    <col min="9980" max="9980" width="19.42578125" customWidth="1"/>
    <col min="9981" max="9981" width="13.85546875" customWidth="1"/>
    <col min="10229" max="10229" width="3.42578125" customWidth="1"/>
    <col min="10230" max="10230" width="7" customWidth="1"/>
    <col min="10231" max="10231" width="9.85546875" customWidth="1"/>
    <col min="10232" max="10232" width="64.140625" customWidth="1"/>
    <col min="10233" max="10233" width="11.42578125" customWidth="1"/>
    <col min="10234" max="10234" width="12.85546875" customWidth="1"/>
    <col min="10235" max="10235" width="15.42578125" customWidth="1"/>
    <col min="10236" max="10236" width="19.42578125" customWidth="1"/>
    <col min="10237" max="10237" width="13.85546875" customWidth="1"/>
    <col min="10485" max="10485" width="3.42578125" customWidth="1"/>
    <col min="10486" max="10486" width="7" customWidth="1"/>
    <col min="10487" max="10487" width="9.85546875" customWidth="1"/>
    <col min="10488" max="10488" width="64.140625" customWidth="1"/>
    <col min="10489" max="10489" width="11.42578125" customWidth="1"/>
    <col min="10490" max="10490" width="12.85546875" customWidth="1"/>
    <col min="10491" max="10491" width="15.42578125" customWidth="1"/>
    <col min="10492" max="10492" width="19.42578125" customWidth="1"/>
    <col min="10493" max="10493" width="13.85546875" customWidth="1"/>
    <col min="10741" max="10741" width="3.42578125" customWidth="1"/>
    <col min="10742" max="10742" width="7" customWidth="1"/>
    <col min="10743" max="10743" width="9.85546875" customWidth="1"/>
    <col min="10744" max="10744" width="64.140625" customWidth="1"/>
    <col min="10745" max="10745" width="11.42578125" customWidth="1"/>
    <col min="10746" max="10746" width="12.85546875" customWidth="1"/>
    <col min="10747" max="10747" width="15.42578125" customWidth="1"/>
    <col min="10748" max="10748" width="19.42578125" customWidth="1"/>
    <col min="10749" max="10749" width="13.85546875" customWidth="1"/>
    <col min="10997" max="10997" width="3.42578125" customWidth="1"/>
    <col min="10998" max="10998" width="7" customWidth="1"/>
    <col min="10999" max="10999" width="9.85546875" customWidth="1"/>
    <col min="11000" max="11000" width="64.140625" customWidth="1"/>
    <col min="11001" max="11001" width="11.42578125" customWidth="1"/>
    <col min="11002" max="11002" width="12.85546875" customWidth="1"/>
    <col min="11003" max="11003" width="15.42578125" customWidth="1"/>
    <col min="11004" max="11004" width="19.42578125" customWidth="1"/>
    <col min="11005" max="11005" width="13.85546875" customWidth="1"/>
    <col min="11253" max="11253" width="3.42578125" customWidth="1"/>
    <col min="11254" max="11254" width="7" customWidth="1"/>
    <col min="11255" max="11255" width="9.85546875" customWidth="1"/>
    <col min="11256" max="11256" width="64.140625" customWidth="1"/>
    <col min="11257" max="11257" width="11.42578125" customWidth="1"/>
    <col min="11258" max="11258" width="12.85546875" customWidth="1"/>
    <col min="11259" max="11259" width="15.42578125" customWidth="1"/>
    <col min="11260" max="11260" width="19.42578125" customWidth="1"/>
    <col min="11261" max="11261" width="13.85546875" customWidth="1"/>
    <col min="11509" max="11509" width="3.42578125" customWidth="1"/>
    <col min="11510" max="11510" width="7" customWidth="1"/>
    <col min="11511" max="11511" width="9.85546875" customWidth="1"/>
    <col min="11512" max="11512" width="64.140625" customWidth="1"/>
    <col min="11513" max="11513" width="11.42578125" customWidth="1"/>
    <col min="11514" max="11514" width="12.85546875" customWidth="1"/>
    <col min="11515" max="11515" width="15.42578125" customWidth="1"/>
    <col min="11516" max="11516" width="19.42578125" customWidth="1"/>
    <col min="11517" max="11517" width="13.85546875" customWidth="1"/>
    <col min="11765" max="11765" width="3.42578125" customWidth="1"/>
    <col min="11766" max="11766" width="7" customWidth="1"/>
    <col min="11767" max="11767" width="9.85546875" customWidth="1"/>
    <col min="11768" max="11768" width="64.140625" customWidth="1"/>
    <col min="11769" max="11769" width="11.42578125" customWidth="1"/>
    <col min="11770" max="11770" width="12.85546875" customWidth="1"/>
    <col min="11771" max="11771" width="15.42578125" customWidth="1"/>
    <col min="11772" max="11772" width="19.42578125" customWidth="1"/>
    <col min="11773" max="11773" width="13.85546875" customWidth="1"/>
    <col min="12021" max="12021" width="3.42578125" customWidth="1"/>
    <col min="12022" max="12022" width="7" customWidth="1"/>
    <col min="12023" max="12023" width="9.85546875" customWidth="1"/>
    <col min="12024" max="12024" width="64.140625" customWidth="1"/>
    <col min="12025" max="12025" width="11.42578125" customWidth="1"/>
    <col min="12026" max="12026" width="12.85546875" customWidth="1"/>
    <col min="12027" max="12027" width="15.42578125" customWidth="1"/>
    <col min="12028" max="12028" width="19.42578125" customWidth="1"/>
    <col min="12029" max="12029" width="13.85546875" customWidth="1"/>
    <col min="12277" max="12277" width="3.42578125" customWidth="1"/>
    <col min="12278" max="12278" width="7" customWidth="1"/>
    <col min="12279" max="12279" width="9.85546875" customWidth="1"/>
    <col min="12280" max="12280" width="64.140625" customWidth="1"/>
    <col min="12281" max="12281" width="11.42578125" customWidth="1"/>
    <col min="12282" max="12282" width="12.85546875" customWidth="1"/>
    <col min="12283" max="12283" width="15.42578125" customWidth="1"/>
    <col min="12284" max="12284" width="19.42578125" customWidth="1"/>
    <col min="12285" max="12285" width="13.85546875" customWidth="1"/>
    <col min="12533" max="12533" width="3.42578125" customWidth="1"/>
    <col min="12534" max="12534" width="7" customWidth="1"/>
    <col min="12535" max="12535" width="9.85546875" customWidth="1"/>
    <col min="12536" max="12536" width="64.140625" customWidth="1"/>
    <col min="12537" max="12537" width="11.42578125" customWidth="1"/>
    <col min="12538" max="12538" width="12.85546875" customWidth="1"/>
    <col min="12539" max="12539" width="15.42578125" customWidth="1"/>
    <col min="12540" max="12540" width="19.42578125" customWidth="1"/>
    <col min="12541" max="12541" width="13.85546875" customWidth="1"/>
    <col min="12789" max="12789" width="3.42578125" customWidth="1"/>
    <col min="12790" max="12790" width="7" customWidth="1"/>
    <col min="12791" max="12791" width="9.85546875" customWidth="1"/>
    <col min="12792" max="12792" width="64.140625" customWidth="1"/>
    <col min="12793" max="12793" width="11.42578125" customWidth="1"/>
    <col min="12794" max="12794" width="12.85546875" customWidth="1"/>
    <col min="12795" max="12795" width="15.42578125" customWidth="1"/>
    <col min="12796" max="12796" width="19.42578125" customWidth="1"/>
    <col min="12797" max="12797" width="13.85546875" customWidth="1"/>
    <col min="13045" max="13045" width="3.42578125" customWidth="1"/>
    <col min="13046" max="13046" width="7" customWidth="1"/>
    <col min="13047" max="13047" width="9.85546875" customWidth="1"/>
    <col min="13048" max="13048" width="64.140625" customWidth="1"/>
    <col min="13049" max="13049" width="11.42578125" customWidth="1"/>
    <col min="13050" max="13050" width="12.85546875" customWidth="1"/>
    <col min="13051" max="13051" width="15.42578125" customWidth="1"/>
    <col min="13052" max="13052" width="19.42578125" customWidth="1"/>
    <col min="13053" max="13053" width="13.85546875" customWidth="1"/>
    <col min="13301" max="13301" width="3.42578125" customWidth="1"/>
    <col min="13302" max="13302" width="7" customWidth="1"/>
    <col min="13303" max="13303" width="9.85546875" customWidth="1"/>
    <col min="13304" max="13304" width="64.140625" customWidth="1"/>
    <col min="13305" max="13305" width="11.42578125" customWidth="1"/>
    <col min="13306" max="13306" width="12.85546875" customWidth="1"/>
    <col min="13307" max="13307" width="15.42578125" customWidth="1"/>
    <col min="13308" max="13308" width="19.42578125" customWidth="1"/>
    <col min="13309" max="13309" width="13.85546875" customWidth="1"/>
    <col min="13557" max="13557" width="3.42578125" customWidth="1"/>
    <col min="13558" max="13558" width="7" customWidth="1"/>
    <col min="13559" max="13559" width="9.85546875" customWidth="1"/>
    <col min="13560" max="13560" width="64.140625" customWidth="1"/>
    <col min="13561" max="13561" width="11.42578125" customWidth="1"/>
    <col min="13562" max="13562" width="12.85546875" customWidth="1"/>
    <col min="13563" max="13563" width="15.42578125" customWidth="1"/>
    <col min="13564" max="13564" width="19.42578125" customWidth="1"/>
    <col min="13565" max="13565" width="13.85546875" customWidth="1"/>
    <col min="13813" max="13813" width="3.42578125" customWidth="1"/>
    <col min="13814" max="13814" width="7" customWidth="1"/>
    <col min="13815" max="13815" width="9.85546875" customWidth="1"/>
    <col min="13816" max="13816" width="64.140625" customWidth="1"/>
    <col min="13817" max="13817" width="11.42578125" customWidth="1"/>
    <col min="13818" max="13818" width="12.85546875" customWidth="1"/>
    <col min="13819" max="13819" width="15.42578125" customWidth="1"/>
    <col min="13820" max="13820" width="19.42578125" customWidth="1"/>
    <col min="13821" max="13821" width="13.85546875" customWidth="1"/>
    <col min="14069" max="14069" width="3.42578125" customWidth="1"/>
    <col min="14070" max="14070" width="7" customWidth="1"/>
    <col min="14071" max="14071" width="9.85546875" customWidth="1"/>
    <col min="14072" max="14072" width="64.140625" customWidth="1"/>
    <col min="14073" max="14073" width="11.42578125" customWidth="1"/>
    <col min="14074" max="14074" width="12.85546875" customWidth="1"/>
    <col min="14075" max="14075" width="15.42578125" customWidth="1"/>
    <col min="14076" max="14076" width="19.42578125" customWidth="1"/>
    <col min="14077" max="14077" width="13.85546875" customWidth="1"/>
    <col min="14325" max="14325" width="3.42578125" customWidth="1"/>
    <col min="14326" max="14326" width="7" customWidth="1"/>
    <col min="14327" max="14327" width="9.85546875" customWidth="1"/>
    <col min="14328" max="14328" width="64.140625" customWidth="1"/>
    <col min="14329" max="14329" width="11.42578125" customWidth="1"/>
    <col min="14330" max="14330" width="12.85546875" customWidth="1"/>
    <col min="14331" max="14331" width="15.42578125" customWidth="1"/>
    <col min="14332" max="14332" width="19.42578125" customWidth="1"/>
    <col min="14333" max="14333" width="13.85546875" customWidth="1"/>
    <col min="14581" max="14581" width="3.42578125" customWidth="1"/>
    <col min="14582" max="14582" width="7" customWidth="1"/>
    <col min="14583" max="14583" width="9.85546875" customWidth="1"/>
    <col min="14584" max="14584" width="64.140625" customWidth="1"/>
    <col min="14585" max="14585" width="11.42578125" customWidth="1"/>
    <col min="14586" max="14586" width="12.85546875" customWidth="1"/>
    <col min="14587" max="14587" width="15.42578125" customWidth="1"/>
    <col min="14588" max="14588" width="19.42578125" customWidth="1"/>
    <col min="14589" max="14589" width="13.85546875" customWidth="1"/>
    <col min="14837" max="14837" width="3.42578125" customWidth="1"/>
    <col min="14838" max="14838" width="7" customWidth="1"/>
    <col min="14839" max="14839" width="9.85546875" customWidth="1"/>
    <col min="14840" max="14840" width="64.140625" customWidth="1"/>
    <col min="14841" max="14841" width="11.42578125" customWidth="1"/>
    <col min="14842" max="14842" width="12.85546875" customWidth="1"/>
    <col min="14843" max="14843" width="15.42578125" customWidth="1"/>
    <col min="14844" max="14844" width="19.42578125" customWidth="1"/>
    <col min="14845" max="14845" width="13.85546875" customWidth="1"/>
    <col min="15093" max="15093" width="3.42578125" customWidth="1"/>
    <col min="15094" max="15094" width="7" customWidth="1"/>
    <col min="15095" max="15095" width="9.85546875" customWidth="1"/>
    <col min="15096" max="15096" width="64.140625" customWidth="1"/>
    <col min="15097" max="15097" width="11.42578125" customWidth="1"/>
    <col min="15098" max="15098" width="12.85546875" customWidth="1"/>
    <col min="15099" max="15099" width="15.42578125" customWidth="1"/>
    <col min="15100" max="15100" width="19.42578125" customWidth="1"/>
    <col min="15101" max="15101" width="13.85546875" customWidth="1"/>
    <col min="15349" max="15349" width="3.42578125" customWidth="1"/>
    <col min="15350" max="15350" width="7" customWidth="1"/>
    <col min="15351" max="15351" width="9.85546875" customWidth="1"/>
    <col min="15352" max="15352" width="64.140625" customWidth="1"/>
    <col min="15353" max="15353" width="11.42578125" customWidth="1"/>
    <col min="15354" max="15354" width="12.85546875" customWidth="1"/>
    <col min="15355" max="15355" width="15.42578125" customWidth="1"/>
    <col min="15356" max="15356" width="19.42578125" customWidth="1"/>
    <col min="15357" max="15357" width="13.85546875" customWidth="1"/>
    <col min="15605" max="15605" width="3.42578125" customWidth="1"/>
    <col min="15606" max="15606" width="7" customWidth="1"/>
    <col min="15607" max="15607" width="9.85546875" customWidth="1"/>
    <col min="15608" max="15608" width="64.140625" customWidth="1"/>
    <col min="15609" max="15609" width="11.42578125" customWidth="1"/>
    <col min="15610" max="15610" width="12.85546875" customWidth="1"/>
    <col min="15611" max="15611" width="15.42578125" customWidth="1"/>
    <col min="15612" max="15612" width="19.42578125" customWidth="1"/>
    <col min="15613" max="15613" width="13.85546875" customWidth="1"/>
    <col min="15861" max="15861" width="3.42578125" customWidth="1"/>
    <col min="15862" max="15862" width="7" customWidth="1"/>
    <col min="15863" max="15863" width="9.85546875" customWidth="1"/>
    <col min="15864" max="15864" width="64.140625" customWidth="1"/>
    <col min="15865" max="15865" width="11.42578125" customWidth="1"/>
    <col min="15866" max="15866" width="12.85546875" customWidth="1"/>
    <col min="15867" max="15867" width="15.42578125" customWidth="1"/>
    <col min="15868" max="15868" width="19.42578125" customWidth="1"/>
    <col min="15869" max="15869" width="13.85546875" customWidth="1"/>
    <col min="16117" max="16117" width="3.42578125" customWidth="1"/>
    <col min="16118" max="16118" width="7" customWidth="1"/>
    <col min="16119" max="16119" width="9.85546875" customWidth="1"/>
    <col min="16120" max="16120" width="64.140625" customWidth="1"/>
    <col min="16121" max="16121" width="11.42578125" customWidth="1"/>
    <col min="16122" max="16122" width="12.85546875" customWidth="1"/>
    <col min="16123" max="16123" width="15.42578125" customWidth="1"/>
    <col min="16124" max="16124" width="19.42578125" customWidth="1"/>
    <col min="16125" max="16125" width="13.85546875" customWidth="1"/>
  </cols>
  <sheetData>
    <row r="1" spans="1:9" ht="84.75" customHeight="1" thickBot="1" x14ac:dyDescent="0.4">
      <c r="C1" s="574" t="s">
        <v>265</v>
      </c>
      <c r="D1" s="575"/>
      <c r="E1" s="575"/>
      <c r="F1" s="575"/>
      <c r="G1" s="575"/>
      <c r="H1" s="575"/>
      <c r="I1" s="576"/>
    </row>
    <row r="2" spans="1:9" ht="19.5" thickBot="1" x14ac:dyDescent="0.4">
      <c r="C2" s="538" t="s">
        <v>0</v>
      </c>
      <c r="D2" s="539"/>
      <c r="E2" s="539"/>
      <c r="F2" s="539"/>
      <c r="G2" s="539"/>
      <c r="H2" s="539"/>
      <c r="I2" s="563"/>
    </row>
    <row r="3" spans="1:9" ht="19.149999999999999" customHeight="1" thickBot="1" x14ac:dyDescent="0.4">
      <c r="C3" s="577" t="s">
        <v>198</v>
      </c>
      <c r="D3" s="578"/>
      <c r="E3" s="578"/>
      <c r="F3" s="578"/>
      <c r="G3" s="578"/>
      <c r="H3" s="578"/>
      <c r="I3" s="579"/>
    </row>
    <row r="4" spans="1:9" ht="24" customHeight="1" thickBot="1" x14ac:dyDescent="0.4">
      <c r="C4" s="29"/>
      <c r="D4" s="130"/>
      <c r="E4" s="567" t="s">
        <v>1</v>
      </c>
      <c r="F4" s="567"/>
      <c r="G4" s="567"/>
      <c r="H4" s="567"/>
      <c r="I4" s="568"/>
    </row>
    <row r="5" spans="1:9" ht="57.75" customHeight="1" x14ac:dyDescent="0.35">
      <c r="A5" s="3"/>
      <c r="B5" s="3"/>
      <c r="C5" s="31"/>
      <c r="D5" s="32" t="s">
        <v>2</v>
      </c>
      <c r="E5" s="569" t="s">
        <v>3</v>
      </c>
      <c r="F5" s="570"/>
      <c r="G5" s="570"/>
      <c r="H5" s="570"/>
      <c r="I5" s="571"/>
    </row>
    <row r="6" spans="1:9" ht="147.75" customHeight="1" x14ac:dyDescent="0.35">
      <c r="A6" s="3"/>
      <c r="B6" s="3"/>
      <c r="C6" s="33"/>
      <c r="D6" s="9" t="s">
        <v>4</v>
      </c>
      <c r="E6" s="551" t="s">
        <v>5</v>
      </c>
      <c r="F6" s="551"/>
      <c r="G6" s="551"/>
      <c r="H6" s="551"/>
      <c r="I6" s="552"/>
    </row>
    <row r="7" spans="1:9" ht="77.25" customHeight="1" x14ac:dyDescent="0.35">
      <c r="A7" s="3"/>
      <c r="B7" s="3"/>
      <c r="C7" s="97"/>
      <c r="D7" s="9" t="s">
        <v>6</v>
      </c>
      <c r="E7" s="551" t="s">
        <v>7</v>
      </c>
      <c r="F7" s="551"/>
      <c r="G7" s="551"/>
      <c r="H7" s="551"/>
      <c r="I7" s="552"/>
    </row>
    <row r="8" spans="1:9" ht="92.25" customHeight="1" x14ac:dyDescent="0.35">
      <c r="A8" s="3"/>
      <c r="B8" s="3"/>
      <c r="C8" s="97"/>
      <c r="D8" s="9" t="s">
        <v>8</v>
      </c>
      <c r="E8" s="551" t="s">
        <v>75</v>
      </c>
      <c r="F8" s="551"/>
      <c r="G8" s="551"/>
      <c r="H8" s="551"/>
      <c r="I8" s="552"/>
    </row>
    <row r="9" spans="1:9" ht="156" customHeight="1" x14ac:dyDescent="0.35">
      <c r="A9" s="3"/>
      <c r="B9" s="3"/>
      <c r="C9" s="97"/>
      <c r="D9" s="9" t="s">
        <v>9</v>
      </c>
      <c r="E9" s="551" t="s">
        <v>61</v>
      </c>
      <c r="F9" s="551"/>
      <c r="G9" s="551"/>
      <c r="H9" s="551"/>
      <c r="I9" s="552"/>
    </row>
    <row r="10" spans="1:9" ht="87" customHeight="1" x14ac:dyDescent="0.35">
      <c r="A10" s="3"/>
      <c r="B10" s="3"/>
      <c r="C10" s="97"/>
      <c r="D10" s="9" t="s">
        <v>10</v>
      </c>
      <c r="E10" s="551" t="s">
        <v>62</v>
      </c>
      <c r="F10" s="551"/>
      <c r="G10" s="551"/>
      <c r="H10" s="551"/>
      <c r="I10" s="552"/>
    </row>
    <row r="11" spans="1:9" ht="48.75" customHeight="1" x14ac:dyDescent="0.35">
      <c r="A11" s="3"/>
      <c r="B11" s="3"/>
      <c r="C11" s="97"/>
      <c r="D11" s="9" t="s">
        <v>11</v>
      </c>
      <c r="E11" s="551" t="s">
        <v>12</v>
      </c>
      <c r="F11" s="551"/>
      <c r="G11" s="551"/>
      <c r="H11" s="551"/>
      <c r="I11" s="552"/>
    </row>
    <row r="12" spans="1:9" ht="146.25" customHeight="1" x14ac:dyDescent="0.35">
      <c r="A12" s="3"/>
      <c r="B12" s="3"/>
      <c r="C12" s="97"/>
      <c r="D12" s="9" t="s">
        <v>13</v>
      </c>
      <c r="E12" s="551" t="s">
        <v>94</v>
      </c>
      <c r="F12" s="551"/>
      <c r="G12" s="551"/>
      <c r="H12" s="551"/>
      <c r="I12" s="552"/>
    </row>
    <row r="13" spans="1:9" ht="62.25" customHeight="1" x14ac:dyDescent="0.35">
      <c r="A13" s="3"/>
      <c r="B13" s="3"/>
      <c r="C13" s="97"/>
      <c r="D13" s="28" t="s">
        <v>14</v>
      </c>
      <c r="E13" s="551" t="s">
        <v>15</v>
      </c>
      <c r="F13" s="551"/>
      <c r="G13" s="551"/>
      <c r="H13" s="551"/>
      <c r="I13" s="552"/>
    </row>
    <row r="14" spans="1:9" ht="99" customHeight="1" x14ac:dyDescent="0.35">
      <c r="A14" s="3"/>
      <c r="B14" s="3"/>
      <c r="C14" s="97"/>
      <c r="D14" s="9" t="s">
        <v>16</v>
      </c>
      <c r="E14" s="553" t="s">
        <v>151</v>
      </c>
      <c r="F14" s="554"/>
      <c r="G14" s="554"/>
      <c r="H14" s="554"/>
      <c r="I14" s="555"/>
    </row>
    <row r="15" spans="1:9" ht="182.25" customHeight="1" x14ac:dyDescent="0.35">
      <c r="A15" s="3"/>
      <c r="B15" s="3"/>
      <c r="C15" s="97"/>
      <c r="D15" s="9" t="s">
        <v>17</v>
      </c>
      <c r="E15" s="551" t="s">
        <v>18</v>
      </c>
      <c r="F15" s="551"/>
      <c r="G15" s="551"/>
      <c r="H15" s="551"/>
      <c r="I15" s="552"/>
    </row>
    <row r="16" spans="1:9" ht="149.25" customHeight="1" x14ac:dyDescent="0.35">
      <c r="A16" s="3"/>
      <c r="B16" s="3"/>
      <c r="C16" s="97"/>
      <c r="D16" s="9" t="s">
        <v>19</v>
      </c>
      <c r="E16" s="551" t="s">
        <v>20</v>
      </c>
      <c r="F16" s="551"/>
      <c r="G16" s="551"/>
      <c r="H16" s="551"/>
      <c r="I16" s="552"/>
    </row>
    <row r="17" spans="1:32" ht="96" customHeight="1" x14ac:dyDescent="0.35">
      <c r="A17" s="3"/>
      <c r="B17" s="3"/>
      <c r="C17" s="97"/>
      <c r="D17" s="9" t="s">
        <v>21</v>
      </c>
      <c r="E17" s="551" t="s">
        <v>22</v>
      </c>
      <c r="F17" s="551"/>
      <c r="G17" s="551"/>
      <c r="H17" s="551"/>
      <c r="I17" s="552"/>
    </row>
    <row r="18" spans="1:32" ht="77.25" customHeight="1" x14ac:dyDescent="0.35">
      <c r="A18" s="3"/>
      <c r="B18" s="3"/>
      <c r="C18" s="97"/>
      <c r="D18" s="9" t="s">
        <v>23</v>
      </c>
      <c r="E18" s="551" t="s">
        <v>76</v>
      </c>
      <c r="F18" s="551"/>
      <c r="G18" s="551"/>
      <c r="H18" s="551"/>
      <c r="I18" s="552"/>
    </row>
    <row r="19" spans="1:32" ht="55.5" customHeight="1" thickBot="1" x14ac:dyDescent="0.4">
      <c r="A19" s="3"/>
      <c r="B19" s="3"/>
      <c r="C19" s="34"/>
      <c r="D19" s="35" t="s">
        <v>24</v>
      </c>
      <c r="E19" s="556" t="s">
        <v>77</v>
      </c>
      <c r="F19" s="556"/>
      <c r="G19" s="556"/>
      <c r="H19" s="556"/>
      <c r="I19" s="557"/>
    </row>
    <row r="20" spans="1:32" ht="18.75" thickBot="1" x14ac:dyDescent="0.4">
      <c r="C20" s="131"/>
      <c r="D20" s="131"/>
      <c r="E20" s="131"/>
      <c r="F20" s="131"/>
      <c r="G20" s="132"/>
      <c r="H20" s="131"/>
      <c r="I20" s="131"/>
    </row>
    <row r="21" spans="1:32" ht="57" thickBot="1" x14ac:dyDescent="0.4">
      <c r="C21" s="233" t="s">
        <v>25</v>
      </c>
      <c r="D21" s="253" t="s">
        <v>55</v>
      </c>
      <c r="E21" s="253" t="s">
        <v>26</v>
      </c>
      <c r="F21" s="253" t="s">
        <v>27</v>
      </c>
      <c r="G21" s="259" t="s">
        <v>28</v>
      </c>
      <c r="H21" s="312" t="s">
        <v>29</v>
      </c>
      <c r="I21" s="260" t="s">
        <v>30</v>
      </c>
    </row>
    <row r="22" spans="1:32" ht="19.5" thickBot="1" x14ac:dyDescent="0.4">
      <c r="C22" s="256">
        <v>1</v>
      </c>
      <c r="D22" s="257">
        <v>2</v>
      </c>
      <c r="E22" s="257">
        <v>3</v>
      </c>
      <c r="F22" s="257">
        <v>4</v>
      </c>
      <c r="G22" s="257">
        <v>5</v>
      </c>
      <c r="H22" s="313">
        <v>6</v>
      </c>
      <c r="I22" s="258">
        <v>7</v>
      </c>
    </row>
    <row r="23" spans="1:32" ht="19.5" thickBot="1" x14ac:dyDescent="0.4">
      <c r="C23" s="39"/>
      <c r="D23" s="137"/>
      <c r="E23" s="192" t="s">
        <v>31</v>
      </c>
      <c r="F23" s="138"/>
      <c r="G23" s="139"/>
      <c r="H23" s="140"/>
      <c r="I23" s="141"/>
    </row>
    <row r="24" spans="1:32" ht="17.25" customHeight="1" x14ac:dyDescent="0.35">
      <c r="C24" s="8">
        <v>1</v>
      </c>
      <c r="D24" s="94" t="s">
        <v>132</v>
      </c>
      <c r="E24" s="40" t="s">
        <v>32</v>
      </c>
      <c r="F24" s="21" t="s">
        <v>33</v>
      </c>
      <c r="G24" s="390">
        <v>1</v>
      </c>
      <c r="H24" s="472">
        <v>0</v>
      </c>
      <c r="I24" s="475">
        <f>G24*H24</f>
        <v>0</v>
      </c>
    </row>
    <row r="25" spans="1:32" ht="36" customHeight="1" x14ac:dyDescent="0.35">
      <c r="C25" s="71">
        <v>2</v>
      </c>
      <c r="D25" s="70" t="s">
        <v>133</v>
      </c>
      <c r="E25" s="72" t="s">
        <v>34</v>
      </c>
      <c r="F25" s="73" t="s">
        <v>33</v>
      </c>
      <c r="G25" s="391">
        <v>1</v>
      </c>
      <c r="H25" s="451">
        <v>0</v>
      </c>
      <c r="I25" s="476">
        <f t="shared" ref="I25:I29" si="0">G25*H25</f>
        <v>0</v>
      </c>
    </row>
    <row r="26" spans="1:32" ht="22.5" customHeight="1" x14ac:dyDescent="0.35">
      <c r="C26" s="71">
        <v>3</v>
      </c>
      <c r="D26" s="95" t="s">
        <v>134</v>
      </c>
      <c r="E26" s="41" t="s">
        <v>35</v>
      </c>
      <c r="F26" s="73" t="s">
        <v>33</v>
      </c>
      <c r="G26" s="391">
        <v>1</v>
      </c>
      <c r="H26" s="451">
        <v>0</v>
      </c>
      <c r="I26" s="476">
        <f t="shared" si="0"/>
        <v>0</v>
      </c>
    </row>
    <row r="27" spans="1:32" ht="36" customHeight="1" x14ac:dyDescent="0.35">
      <c r="C27" s="71">
        <v>4</v>
      </c>
      <c r="D27" s="95" t="s">
        <v>135</v>
      </c>
      <c r="E27" s="41" t="s">
        <v>57</v>
      </c>
      <c r="F27" s="73" t="s">
        <v>33</v>
      </c>
      <c r="G27" s="391">
        <v>1</v>
      </c>
      <c r="H27" s="451">
        <v>0</v>
      </c>
      <c r="I27" s="476">
        <f t="shared" si="0"/>
        <v>0</v>
      </c>
    </row>
    <row r="28" spans="1:32" ht="77.25" customHeight="1" x14ac:dyDescent="0.35">
      <c r="C28" s="71">
        <v>5</v>
      </c>
      <c r="D28" s="95" t="s">
        <v>136</v>
      </c>
      <c r="E28" s="41" t="s">
        <v>364</v>
      </c>
      <c r="F28" s="73" t="s">
        <v>33</v>
      </c>
      <c r="G28" s="391">
        <v>1</v>
      </c>
      <c r="H28" s="451">
        <v>0</v>
      </c>
      <c r="I28" s="476">
        <f t="shared" si="0"/>
        <v>0</v>
      </c>
    </row>
    <row r="29" spans="1:32" ht="36.75" customHeight="1" thickBot="1" x14ac:dyDescent="0.4">
      <c r="C29" s="17">
        <v>6</v>
      </c>
      <c r="D29" s="42">
        <v>14</v>
      </c>
      <c r="E29" s="43" t="s">
        <v>78</v>
      </c>
      <c r="F29" s="16" t="s">
        <v>33</v>
      </c>
      <c r="G29" s="393">
        <v>1</v>
      </c>
      <c r="H29" s="477">
        <v>0</v>
      </c>
      <c r="I29" s="478">
        <f t="shared" si="0"/>
        <v>0</v>
      </c>
    </row>
    <row r="30" spans="1:32" ht="23.25" customHeight="1" thickBot="1" x14ac:dyDescent="0.4">
      <c r="C30" s="44"/>
      <c r="D30" s="542" t="s">
        <v>56</v>
      </c>
      <c r="E30" s="542"/>
      <c r="F30" s="542"/>
      <c r="G30" s="542"/>
      <c r="H30" s="543"/>
      <c r="I30" s="491">
        <f>SUM(I24:I29)</f>
        <v>0</v>
      </c>
    </row>
    <row r="31" spans="1:32" s="6" customFormat="1" ht="19.5" thickBot="1" x14ac:dyDescent="0.3">
      <c r="A31" s="5"/>
      <c r="B31" s="5"/>
      <c r="C31" s="128"/>
      <c r="D31" s="276"/>
      <c r="E31" s="192" t="s">
        <v>36</v>
      </c>
      <c r="F31" s="277"/>
      <c r="G31" s="277"/>
      <c r="H31" s="277"/>
      <c r="I31" s="278"/>
      <c r="J31" s="5"/>
      <c r="K31" s="5"/>
      <c r="L31" s="5"/>
      <c r="M31" s="5"/>
      <c r="N31" s="5"/>
      <c r="O31" s="5"/>
      <c r="P31" s="5"/>
      <c r="Q31" s="5"/>
      <c r="R31" s="5"/>
      <c r="S31" s="5"/>
      <c r="T31" s="5"/>
      <c r="U31" s="5"/>
      <c r="V31" s="5"/>
      <c r="W31" s="5"/>
      <c r="X31" s="5"/>
      <c r="Y31" s="5"/>
      <c r="Z31" s="5"/>
      <c r="AA31" s="5"/>
      <c r="AB31" s="5"/>
      <c r="AC31" s="5"/>
      <c r="AD31" s="5"/>
      <c r="AE31" s="5"/>
      <c r="AF31" s="5"/>
    </row>
    <row r="32" spans="1:32" s="6" customFormat="1" ht="18.75" x14ac:dyDescent="0.35">
      <c r="A32" s="5"/>
      <c r="B32" s="5"/>
      <c r="C32" s="8">
        <v>7</v>
      </c>
      <c r="D32" s="94" t="s">
        <v>67</v>
      </c>
      <c r="E32" s="46" t="s">
        <v>172</v>
      </c>
      <c r="F32" s="21" t="s">
        <v>37</v>
      </c>
      <c r="G32" s="686">
        <v>0.46700000000000003</v>
      </c>
      <c r="H32" s="472">
        <v>0</v>
      </c>
      <c r="I32" s="475">
        <f>G32*H32</f>
        <v>0</v>
      </c>
      <c r="J32" s="5"/>
      <c r="K32" s="5"/>
      <c r="L32" s="5"/>
      <c r="M32" s="5"/>
      <c r="N32" s="5"/>
      <c r="O32" s="5"/>
      <c r="P32" s="5"/>
      <c r="Q32" s="5"/>
      <c r="R32" s="5"/>
      <c r="S32" s="5"/>
      <c r="T32" s="5"/>
      <c r="U32" s="5"/>
      <c r="V32" s="5"/>
      <c r="W32" s="5"/>
      <c r="X32" s="5"/>
      <c r="Y32" s="5"/>
      <c r="Z32" s="5"/>
      <c r="AA32" s="5"/>
      <c r="AB32" s="5"/>
      <c r="AC32" s="5"/>
      <c r="AD32" s="5"/>
      <c r="AE32" s="5"/>
      <c r="AF32" s="5"/>
    </row>
    <row r="33" spans="1:32" s="6" customFormat="1" ht="38.25" customHeight="1" x14ac:dyDescent="0.35">
      <c r="A33" s="5"/>
      <c r="B33" s="5"/>
      <c r="C33" s="71">
        <v>8</v>
      </c>
      <c r="D33" s="95" t="s">
        <v>69</v>
      </c>
      <c r="E33" s="7" t="s">
        <v>175</v>
      </c>
      <c r="F33" s="73" t="s">
        <v>38</v>
      </c>
      <c r="G33" s="391">
        <v>739.74</v>
      </c>
      <c r="H33" s="451">
        <v>0</v>
      </c>
      <c r="I33" s="476">
        <f t="shared" ref="I33:I36" si="1">G33*H33</f>
        <v>0</v>
      </c>
      <c r="J33" s="5"/>
      <c r="K33" s="5"/>
      <c r="L33" s="5"/>
      <c r="M33" s="5"/>
      <c r="N33" s="5"/>
      <c r="O33" s="5"/>
      <c r="P33" s="5"/>
      <c r="Q33" s="5"/>
      <c r="R33" s="5"/>
      <c r="S33" s="5"/>
      <c r="T33" s="5"/>
      <c r="U33" s="5"/>
      <c r="V33" s="5"/>
      <c r="W33" s="5"/>
      <c r="X33" s="5"/>
      <c r="Y33" s="5"/>
      <c r="Z33" s="5"/>
      <c r="AA33" s="5"/>
      <c r="AB33" s="5"/>
      <c r="AC33" s="5"/>
      <c r="AD33" s="5"/>
      <c r="AE33" s="5"/>
      <c r="AF33" s="5"/>
    </row>
    <row r="34" spans="1:32" s="6" customFormat="1" ht="37.5" x14ac:dyDescent="0.35">
      <c r="A34" s="5"/>
      <c r="B34" s="5"/>
      <c r="C34" s="71">
        <v>9</v>
      </c>
      <c r="D34" s="93" t="s">
        <v>160</v>
      </c>
      <c r="E34" s="18" t="s">
        <v>63</v>
      </c>
      <c r="F34" s="73" t="s">
        <v>38</v>
      </c>
      <c r="G34" s="391">
        <v>42.26</v>
      </c>
      <c r="H34" s="451">
        <v>0</v>
      </c>
      <c r="I34" s="476">
        <f t="shared" si="1"/>
        <v>0</v>
      </c>
      <c r="J34" s="5"/>
      <c r="K34" s="5"/>
      <c r="L34" s="5"/>
      <c r="M34" s="5"/>
      <c r="N34" s="5"/>
      <c r="O34" s="5"/>
      <c r="P34" s="5"/>
      <c r="Q34" s="5"/>
      <c r="R34" s="5"/>
      <c r="S34" s="5"/>
      <c r="T34" s="5"/>
      <c r="U34" s="5"/>
      <c r="V34" s="5"/>
      <c r="W34" s="5"/>
      <c r="X34" s="5"/>
      <c r="Y34" s="5"/>
      <c r="Z34" s="5"/>
      <c r="AA34" s="5"/>
      <c r="AB34" s="5"/>
      <c r="AC34" s="5"/>
      <c r="AD34" s="5"/>
      <c r="AE34" s="5"/>
      <c r="AF34" s="5"/>
    </row>
    <row r="35" spans="1:32" s="5" customFormat="1" ht="76.5" customHeight="1" x14ac:dyDescent="0.35">
      <c r="C35" s="71">
        <v>10</v>
      </c>
      <c r="D35" s="95" t="s">
        <v>256</v>
      </c>
      <c r="E35" s="18" t="s">
        <v>199</v>
      </c>
      <c r="F35" s="73" t="s">
        <v>41</v>
      </c>
      <c r="G35" s="391">
        <v>23</v>
      </c>
      <c r="H35" s="451">
        <v>0</v>
      </c>
      <c r="I35" s="476">
        <f t="shared" si="1"/>
        <v>0</v>
      </c>
    </row>
    <row r="36" spans="1:32" s="6" customFormat="1" ht="19.5" thickBot="1" x14ac:dyDescent="0.4">
      <c r="A36" s="279"/>
      <c r="B36" s="279"/>
      <c r="C36" s="315" t="s">
        <v>266</v>
      </c>
      <c r="D36" s="272"/>
      <c r="E36" s="288" t="s">
        <v>200</v>
      </c>
      <c r="F36" s="15" t="s">
        <v>41</v>
      </c>
      <c r="G36" s="393">
        <v>2</v>
      </c>
      <c r="H36" s="477">
        <v>0</v>
      </c>
      <c r="I36" s="478">
        <f t="shared" si="1"/>
        <v>0</v>
      </c>
      <c r="J36" s="5"/>
      <c r="K36" s="5"/>
      <c r="L36" s="5"/>
      <c r="M36" s="5"/>
      <c r="N36" s="5"/>
      <c r="O36" s="5"/>
      <c r="P36" s="5"/>
      <c r="Q36" s="5"/>
      <c r="R36" s="5"/>
      <c r="S36" s="5"/>
      <c r="T36" s="5"/>
      <c r="U36" s="5"/>
      <c r="V36" s="5"/>
      <c r="W36" s="5"/>
      <c r="X36" s="5"/>
      <c r="Y36" s="5"/>
      <c r="Z36" s="5"/>
      <c r="AA36" s="5"/>
      <c r="AB36" s="5"/>
      <c r="AC36" s="5"/>
      <c r="AD36" s="5"/>
      <c r="AE36" s="5"/>
      <c r="AF36" s="5"/>
    </row>
    <row r="37" spans="1:32" s="6" customFormat="1" ht="19.899999999999999" customHeight="1" thickBot="1" x14ac:dyDescent="0.4">
      <c r="A37" s="5"/>
      <c r="B37" s="5"/>
      <c r="C37" s="541" t="s">
        <v>42</v>
      </c>
      <c r="D37" s="542"/>
      <c r="E37" s="542"/>
      <c r="F37" s="542"/>
      <c r="G37" s="542"/>
      <c r="H37" s="543"/>
      <c r="I37" s="491">
        <f>SUM(I32:I36)</f>
        <v>0</v>
      </c>
      <c r="J37" s="5"/>
      <c r="K37" s="5"/>
      <c r="L37" s="5"/>
      <c r="M37" s="5"/>
      <c r="N37" s="5"/>
      <c r="O37" s="5"/>
      <c r="P37" s="5"/>
      <c r="Q37" s="5"/>
      <c r="R37" s="5"/>
      <c r="S37" s="5"/>
      <c r="T37" s="5"/>
      <c r="U37" s="5"/>
      <c r="V37" s="5"/>
      <c r="W37" s="5"/>
      <c r="X37" s="5"/>
      <c r="Y37" s="5"/>
      <c r="Z37" s="5"/>
      <c r="AA37" s="5"/>
      <c r="AB37" s="5"/>
      <c r="AC37" s="5"/>
      <c r="AD37" s="5"/>
      <c r="AE37" s="5"/>
      <c r="AF37" s="5"/>
    </row>
    <row r="38" spans="1:32" s="6" customFormat="1" ht="16.149999999999999" customHeight="1" thickBot="1" x14ac:dyDescent="0.4">
      <c r="A38" s="5"/>
      <c r="B38" s="5"/>
      <c r="C38" s="148"/>
      <c r="D38" s="148"/>
      <c r="E38" s="192" t="s">
        <v>43</v>
      </c>
      <c r="F38" s="156"/>
      <c r="G38" s="150"/>
      <c r="H38" s="150"/>
      <c r="I38" s="151"/>
      <c r="J38" s="5"/>
      <c r="K38" s="5"/>
      <c r="L38" s="5"/>
      <c r="M38" s="5"/>
      <c r="N38" s="5"/>
      <c r="O38" s="5"/>
      <c r="P38" s="5"/>
      <c r="Q38" s="5"/>
      <c r="R38" s="5"/>
      <c r="S38" s="5"/>
      <c r="T38" s="5"/>
      <c r="U38" s="5"/>
      <c r="V38" s="5"/>
      <c r="W38" s="5"/>
      <c r="X38" s="5"/>
      <c r="Y38" s="5"/>
      <c r="Z38" s="5"/>
      <c r="AA38" s="5"/>
      <c r="AB38" s="5"/>
      <c r="AC38" s="5"/>
      <c r="AD38" s="5"/>
      <c r="AE38" s="5"/>
      <c r="AF38" s="5"/>
    </row>
    <row r="39" spans="1:32" s="6" customFormat="1" ht="75.75" customHeight="1" x14ac:dyDescent="0.35">
      <c r="A39" s="5"/>
      <c r="B39" s="5"/>
      <c r="C39" s="8">
        <v>12</v>
      </c>
      <c r="D39" s="94" t="s">
        <v>70</v>
      </c>
      <c r="E39" s="46" t="s">
        <v>306</v>
      </c>
      <c r="F39" s="21" t="s">
        <v>40</v>
      </c>
      <c r="G39" s="390">
        <v>1695.72</v>
      </c>
      <c r="H39" s="472">
        <v>0</v>
      </c>
      <c r="I39" s="475">
        <f>G39*H39</f>
        <v>0</v>
      </c>
      <c r="J39" s="5"/>
      <c r="K39" s="5"/>
      <c r="L39" s="5"/>
      <c r="M39" s="5"/>
      <c r="N39" s="5"/>
      <c r="O39" s="5"/>
      <c r="P39" s="5"/>
      <c r="Q39" s="5"/>
      <c r="R39" s="5"/>
      <c r="S39" s="5"/>
      <c r="T39" s="5"/>
      <c r="U39" s="5"/>
      <c r="V39" s="5"/>
      <c r="W39" s="5"/>
      <c r="X39" s="5"/>
      <c r="Y39" s="5"/>
      <c r="Z39" s="5"/>
      <c r="AA39" s="5"/>
      <c r="AB39" s="5"/>
      <c r="AC39" s="5"/>
      <c r="AD39" s="5"/>
      <c r="AE39" s="5"/>
      <c r="AF39" s="5"/>
    </row>
    <row r="40" spans="1:32" s="6" customFormat="1" ht="22.5" customHeight="1" thickBot="1" x14ac:dyDescent="0.4">
      <c r="A40" s="5"/>
      <c r="B40" s="5"/>
      <c r="C40" s="17">
        <v>13</v>
      </c>
      <c r="D40" s="146" t="s">
        <v>71</v>
      </c>
      <c r="E40" s="147" t="s">
        <v>177</v>
      </c>
      <c r="F40" s="16" t="s">
        <v>39</v>
      </c>
      <c r="G40" s="393">
        <v>4194.53</v>
      </c>
      <c r="H40" s="477">
        <v>0</v>
      </c>
      <c r="I40" s="478">
        <f>G40*H40</f>
        <v>0</v>
      </c>
      <c r="J40" s="5"/>
      <c r="K40" s="5"/>
      <c r="L40" s="5"/>
      <c r="M40" s="5"/>
      <c r="N40" s="5"/>
      <c r="O40" s="5"/>
      <c r="P40" s="5"/>
      <c r="Q40" s="5"/>
      <c r="R40" s="5"/>
      <c r="S40" s="5"/>
      <c r="T40" s="5"/>
      <c r="U40" s="5"/>
      <c r="V40" s="5"/>
      <c r="W40" s="5"/>
      <c r="X40" s="5"/>
      <c r="Y40" s="5"/>
      <c r="Z40" s="5"/>
      <c r="AA40" s="5"/>
      <c r="AB40" s="5"/>
      <c r="AC40" s="5"/>
      <c r="AD40" s="5"/>
      <c r="AE40" s="5"/>
      <c r="AF40" s="5"/>
    </row>
    <row r="41" spans="1:32" s="6" customFormat="1" ht="23.25" customHeight="1" thickBot="1" x14ac:dyDescent="0.4">
      <c r="A41" s="5"/>
      <c r="B41" s="5"/>
      <c r="C41" s="541" t="s">
        <v>44</v>
      </c>
      <c r="D41" s="542"/>
      <c r="E41" s="542"/>
      <c r="F41" s="542"/>
      <c r="G41" s="542"/>
      <c r="H41" s="543"/>
      <c r="I41" s="491">
        <f>SUM(I39:I40)</f>
        <v>0</v>
      </c>
      <c r="J41" s="5"/>
      <c r="K41" s="5"/>
      <c r="L41" s="5"/>
      <c r="M41" s="5"/>
      <c r="N41" s="5"/>
      <c r="O41" s="5"/>
      <c r="P41" s="5"/>
      <c r="Q41" s="5"/>
      <c r="R41" s="5"/>
      <c r="S41" s="5"/>
      <c r="T41" s="5"/>
      <c r="U41" s="5"/>
      <c r="V41" s="5"/>
      <c r="W41" s="5"/>
      <c r="X41" s="5"/>
      <c r="Y41" s="5"/>
      <c r="Z41" s="5"/>
      <c r="AA41" s="5"/>
      <c r="AB41" s="5"/>
      <c r="AC41" s="5"/>
      <c r="AD41" s="5"/>
      <c r="AE41" s="5"/>
      <c r="AF41" s="5"/>
    </row>
    <row r="42" spans="1:32" s="6" customFormat="1" ht="16.899999999999999" customHeight="1" thickBot="1" x14ac:dyDescent="0.4">
      <c r="A42" s="279"/>
      <c r="B42" s="279"/>
      <c r="C42" s="268"/>
      <c r="D42" s="269"/>
      <c r="E42" s="192" t="s">
        <v>45</v>
      </c>
      <c r="F42" s="156"/>
      <c r="G42" s="270"/>
      <c r="H42" s="270"/>
      <c r="I42" s="158"/>
      <c r="J42" s="5"/>
      <c r="K42" s="5"/>
      <c r="L42" s="5"/>
      <c r="M42" s="5"/>
      <c r="N42" s="5"/>
      <c r="O42" s="5"/>
      <c r="P42" s="5"/>
      <c r="Q42" s="5"/>
      <c r="R42" s="5"/>
      <c r="S42" s="5"/>
      <c r="T42" s="5"/>
      <c r="U42" s="5"/>
      <c r="V42" s="5"/>
      <c r="W42" s="5"/>
      <c r="X42" s="5"/>
      <c r="Y42" s="5"/>
      <c r="Z42" s="5"/>
      <c r="AA42" s="5"/>
      <c r="AB42" s="5"/>
      <c r="AC42" s="5"/>
      <c r="AD42" s="5"/>
      <c r="AE42" s="5"/>
      <c r="AF42" s="5"/>
    </row>
    <row r="43" spans="1:32" s="6" customFormat="1" ht="55.5" customHeight="1" x14ac:dyDescent="0.35">
      <c r="A43" s="279"/>
      <c r="B43" s="279"/>
      <c r="C43" s="280" t="s">
        <v>267</v>
      </c>
      <c r="D43" s="281" t="s">
        <v>72</v>
      </c>
      <c r="E43" s="282" t="s">
        <v>208</v>
      </c>
      <c r="F43" s="22" t="s">
        <v>40</v>
      </c>
      <c r="G43" s="390">
        <v>1210.6500000000001</v>
      </c>
      <c r="H43" s="472">
        <v>0</v>
      </c>
      <c r="I43" s="475">
        <f t="shared" ref="I43:I50" si="2">(G43*H43)</f>
        <v>0</v>
      </c>
      <c r="J43" s="5"/>
      <c r="K43" s="5"/>
      <c r="L43" s="5"/>
      <c r="M43" s="5"/>
      <c r="N43" s="5"/>
      <c r="O43" s="5"/>
      <c r="P43" s="5"/>
      <c r="Q43" s="5"/>
      <c r="R43" s="5"/>
      <c r="S43" s="5"/>
      <c r="T43" s="5"/>
      <c r="U43" s="5"/>
      <c r="V43" s="5"/>
      <c r="W43" s="5"/>
      <c r="X43" s="5"/>
      <c r="Y43" s="5"/>
      <c r="Z43" s="5"/>
      <c r="AA43" s="5"/>
      <c r="AB43" s="5"/>
      <c r="AC43" s="5"/>
      <c r="AD43" s="5"/>
      <c r="AE43" s="5"/>
      <c r="AF43" s="5"/>
    </row>
    <row r="44" spans="1:32" ht="37.5" x14ac:dyDescent="0.35">
      <c r="A44" s="314"/>
      <c r="B44" s="314"/>
      <c r="C44" s="283" t="s">
        <v>268</v>
      </c>
      <c r="D44" s="284" t="s">
        <v>73</v>
      </c>
      <c r="E44" s="91" t="s">
        <v>146</v>
      </c>
      <c r="F44" s="173" t="s">
        <v>39</v>
      </c>
      <c r="G44" s="395">
        <v>3173.56</v>
      </c>
      <c r="H44" s="451">
        <v>0</v>
      </c>
      <c r="I44" s="476">
        <f t="shared" si="2"/>
        <v>0</v>
      </c>
      <c r="J44"/>
      <c r="K44"/>
      <c r="L44"/>
      <c r="M44"/>
      <c r="N44"/>
      <c r="O44"/>
      <c r="P44"/>
      <c r="Q44"/>
      <c r="R44"/>
      <c r="S44"/>
      <c r="T44"/>
      <c r="U44"/>
      <c r="V44"/>
      <c r="W44"/>
      <c r="X44"/>
      <c r="Y44"/>
      <c r="Z44"/>
      <c r="AA44"/>
      <c r="AB44"/>
      <c r="AC44"/>
      <c r="AD44"/>
      <c r="AE44"/>
      <c r="AF44"/>
    </row>
    <row r="45" spans="1:32" s="6" customFormat="1" ht="32.25" customHeight="1" x14ac:dyDescent="0.35">
      <c r="A45" s="279"/>
      <c r="B45" s="279"/>
      <c r="C45" s="286" t="s">
        <v>269</v>
      </c>
      <c r="D45" s="95" t="s">
        <v>74</v>
      </c>
      <c r="E45" s="7" t="s">
        <v>87</v>
      </c>
      <c r="F45" s="74" t="s">
        <v>39</v>
      </c>
      <c r="G45" s="395">
        <v>3173.56</v>
      </c>
      <c r="H45" s="451">
        <v>0</v>
      </c>
      <c r="I45" s="476">
        <f t="shared" si="2"/>
        <v>0</v>
      </c>
      <c r="J45" s="5"/>
      <c r="K45" s="5"/>
      <c r="L45" s="5"/>
      <c r="M45" s="5"/>
      <c r="N45" s="5"/>
      <c r="O45" s="5"/>
      <c r="P45" s="5"/>
      <c r="Q45" s="5"/>
      <c r="R45" s="5"/>
      <c r="S45" s="5"/>
      <c r="T45" s="5"/>
      <c r="U45" s="5"/>
      <c r="V45" s="5"/>
      <c r="W45" s="5"/>
      <c r="X45" s="5"/>
      <c r="Y45" s="5"/>
      <c r="Z45" s="5"/>
      <c r="AA45" s="5"/>
      <c r="AB45" s="5"/>
      <c r="AC45" s="5"/>
      <c r="AD45" s="5"/>
      <c r="AE45" s="5"/>
      <c r="AF45" s="5"/>
    </row>
    <row r="46" spans="1:32" s="6" customFormat="1" ht="78" customHeight="1" x14ac:dyDescent="0.35">
      <c r="A46" s="279"/>
      <c r="B46" s="279"/>
      <c r="C46" s="283" t="s">
        <v>270</v>
      </c>
      <c r="D46" s="95" t="s">
        <v>74</v>
      </c>
      <c r="E46" s="202" t="s">
        <v>275</v>
      </c>
      <c r="F46" s="74" t="s">
        <v>39</v>
      </c>
      <c r="G46" s="395">
        <v>27.12</v>
      </c>
      <c r="H46" s="451">
        <v>0</v>
      </c>
      <c r="I46" s="476">
        <f t="shared" si="2"/>
        <v>0</v>
      </c>
      <c r="J46" s="5"/>
      <c r="K46" s="5"/>
      <c r="L46" s="5"/>
      <c r="M46" s="5"/>
      <c r="N46" s="5"/>
      <c r="O46" s="5"/>
      <c r="P46" s="5"/>
      <c r="Q46" s="5"/>
      <c r="R46" s="5"/>
      <c r="S46" s="5"/>
      <c r="T46" s="5"/>
      <c r="U46" s="5"/>
      <c r="V46" s="5"/>
      <c r="W46" s="5"/>
      <c r="X46" s="5"/>
      <c r="Y46" s="5"/>
      <c r="Z46" s="5"/>
      <c r="AA46" s="5"/>
      <c r="AB46" s="5"/>
      <c r="AC46" s="5"/>
      <c r="AD46" s="5"/>
      <c r="AE46" s="5"/>
      <c r="AF46" s="5"/>
    </row>
    <row r="47" spans="1:32" s="6" customFormat="1" ht="56.25" x14ac:dyDescent="0.35">
      <c r="A47" s="279"/>
      <c r="B47" s="279"/>
      <c r="C47" s="286" t="s">
        <v>271</v>
      </c>
      <c r="D47" s="95" t="s">
        <v>138</v>
      </c>
      <c r="E47" s="202" t="s">
        <v>276</v>
      </c>
      <c r="F47" s="74" t="s">
        <v>38</v>
      </c>
      <c r="G47" s="391">
        <v>739.74</v>
      </c>
      <c r="H47" s="451">
        <v>0</v>
      </c>
      <c r="I47" s="476">
        <f t="shared" si="2"/>
        <v>0</v>
      </c>
      <c r="J47" s="5"/>
      <c r="K47" s="5"/>
      <c r="L47" s="5"/>
      <c r="M47" s="5"/>
      <c r="N47" s="5"/>
      <c r="O47" s="5"/>
      <c r="P47" s="5"/>
      <c r="Q47" s="5"/>
      <c r="R47" s="5"/>
      <c r="S47" s="5"/>
      <c r="T47" s="5"/>
      <c r="U47" s="5"/>
      <c r="V47" s="5"/>
      <c r="W47" s="5"/>
      <c r="X47" s="5"/>
      <c r="Y47" s="5"/>
      <c r="Z47" s="5"/>
      <c r="AA47" s="5"/>
      <c r="AB47" s="5"/>
      <c r="AC47" s="5"/>
      <c r="AD47" s="5"/>
      <c r="AE47" s="5"/>
      <c r="AF47" s="5"/>
    </row>
    <row r="48" spans="1:32" s="6" customFormat="1" ht="60.75" customHeight="1" x14ac:dyDescent="0.35">
      <c r="A48" s="279"/>
      <c r="B48" s="279"/>
      <c r="C48" s="283" t="s">
        <v>272</v>
      </c>
      <c r="D48" s="95" t="s">
        <v>138</v>
      </c>
      <c r="E48" s="202" t="s">
        <v>310</v>
      </c>
      <c r="F48" s="74" t="s">
        <v>38</v>
      </c>
      <c r="G48" s="391">
        <v>739.74</v>
      </c>
      <c r="H48" s="451">
        <v>0</v>
      </c>
      <c r="I48" s="476">
        <f t="shared" si="2"/>
        <v>0</v>
      </c>
      <c r="J48" s="5"/>
      <c r="K48" s="5"/>
      <c r="L48" s="5"/>
      <c r="M48" s="5"/>
      <c r="N48" s="5"/>
      <c r="O48" s="5"/>
      <c r="P48" s="5"/>
      <c r="Q48" s="5"/>
      <c r="R48" s="5"/>
      <c r="S48" s="5"/>
      <c r="T48" s="5"/>
      <c r="U48" s="5"/>
      <c r="V48" s="5"/>
      <c r="W48" s="5"/>
      <c r="X48" s="5"/>
      <c r="Y48" s="5"/>
      <c r="Z48" s="5"/>
      <c r="AA48" s="5"/>
      <c r="AB48" s="5"/>
      <c r="AC48" s="5"/>
      <c r="AD48" s="5"/>
      <c r="AE48" s="5"/>
      <c r="AF48" s="5"/>
    </row>
    <row r="49" spans="1:32" ht="60.75" customHeight="1" x14ac:dyDescent="0.35">
      <c r="A49" s="314"/>
      <c r="B49" s="314"/>
      <c r="C49" s="286" t="s">
        <v>273</v>
      </c>
      <c r="D49" s="93" t="s">
        <v>163</v>
      </c>
      <c r="E49" s="7" t="s">
        <v>91</v>
      </c>
      <c r="F49" s="73" t="s">
        <v>39</v>
      </c>
      <c r="G49" s="395">
        <v>3173.56</v>
      </c>
      <c r="H49" s="451">
        <v>0</v>
      </c>
      <c r="I49" s="476">
        <f t="shared" si="2"/>
        <v>0</v>
      </c>
      <c r="J49"/>
      <c r="K49"/>
      <c r="L49"/>
      <c r="M49"/>
      <c r="N49"/>
      <c r="O49"/>
      <c r="P49"/>
      <c r="Q49"/>
      <c r="R49"/>
      <c r="S49"/>
      <c r="T49"/>
      <c r="U49"/>
      <c r="V49"/>
      <c r="W49"/>
      <c r="X49"/>
      <c r="Y49"/>
      <c r="Z49"/>
      <c r="AA49"/>
      <c r="AB49"/>
      <c r="AC49"/>
      <c r="AD49"/>
      <c r="AE49"/>
      <c r="AF49"/>
    </row>
    <row r="50" spans="1:32" s="6" customFormat="1" ht="60.75" customHeight="1" thickBot="1" x14ac:dyDescent="0.4">
      <c r="A50" s="279"/>
      <c r="B50" s="279"/>
      <c r="C50" s="287" t="s">
        <v>274</v>
      </c>
      <c r="D50" s="200" t="s">
        <v>164</v>
      </c>
      <c r="E50" s="288" t="s">
        <v>311</v>
      </c>
      <c r="F50" s="15" t="s">
        <v>39</v>
      </c>
      <c r="G50" s="393">
        <v>847.07</v>
      </c>
      <c r="H50" s="477">
        <v>0</v>
      </c>
      <c r="I50" s="478">
        <f t="shared" si="2"/>
        <v>0</v>
      </c>
      <c r="J50" s="5"/>
      <c r="K50" s="5"/>
      <c r="L50" s="5"/>
      <c r="M50" s="5"/>
      <c r="N50" s="5"/>
      <c r="O50" s="5"/>
      <c r="P50" s="5"/>
      <c r="Q50" s="5"/>
      <c r="R50" s="5"/>
      <c r="S50" s="5"/>
      <c r="T50" s="5"/>
      <c r="U50" s="5"/>
      <c r="V50" s="5"/>
      <c r="W50" s="5"/>
      <c r="X50" s="5"/>
      <c r="Y50" s="5"/>
      <c r="Z50" s="5"/>
      <c r="AA50" s="5"/>
      <c r="AB50" s="5"/>
      <c r="AC50" s="5"/>
      <c r="AD50" s="5"/>
      <c r="AE50" s="5"/>
      <c r="AF50" s="5"/>
    </row>
    <row r="51" spans="1:32" s="6" customFormat="1" ht="24" customHeight="1" thickBot="1" x14ac:dyDescent="0.3">
      <c r="A51" s="279"/>
      <c r="B51" s="279"/>
      <c r="C51" s="544" t="s">
        <v>46</v>
      </c>
      <c r="D51" s="545"/>
      <c r="E51" s="545"/>
      <c r="F51" s="545"/>
      <c r="G51" s="545"/>
      <c r="H51" s="546"/>
      <c r="I51" s="491">
        <f>SUM(I43:I50)</f>
        <v>0</v>
      </c>
      <c r="J51" s="5"/>
      <c r="K51" s="5"/>
      <c r="L51" s="5"/>
      <c r="M51" s="5"/>
      <c r="N51" s="5"/>
      <c r="O51" s="5"/>
      <c r="P51" s="5"/>
      <c r="Q51" s="5"/>
      <c r="R51" s="5"/>
      <c r="S51" s="5"/>
      <c r="T51" s="5"/>
      <c r="U51" s="5"/>
      <c r="V51" s="5"/>
      <c r="W51" s="5"/>
      <c r="X51" s="5"/>
      <c r="Y51" s="5"/>
      <c r="Z51" s="5"/>
      <c r="AA51" s="5"/>
      <c r="AB51" s="5"/>
      <c r="AC51" s="5"/>
      <c r="AD51" s="5"/>
      <c r="AE51" s="5"/>
      <c r="AF51" s="5"/>
    </row>
    <row r="52" spans="1:32" s="5" customFormat="1" ht="20.45" customHeight="1" thickBot="1" x14ac:dyDescent="0.4">
      <c r="C52" s="159"/>
      <c r="D52" s="160"/>
      <c r="E52" s="254" t="s">
        <v>47</v>
      </c>
      <c r="F52" s="156"/>
      <c r="G52" s="251"/>
      <c r="H52" s="316"/>
      <c r="I52" s="158"/>
    </row>
    <row r="53" spans="1:32" s="5" customFormat="1" ht="42.75" customHeight="1" thickBot="1" x14ac:dyDescent="0.4">
      <c r="C53" s="289">
        <v>22</v>
      </c>
      <c r="D53" s="317"/>
      <c r="E53" s="195" t="s">
        <v>186</v>
      </c>
      <c r="F53" s="207" t="s">
        <v>41</v>
      </c>
      <c r="G53" s="397">
        <v>8</v>
      </c>
      <c r="H53" s="164">
        <v>0</v>
      </c>
      <c r="I53" s="482">
        <f>(G53*H53)</f>
        <v>0</v>
      </c>
    </row>
    <row r="54" spans="1:32" s="6" customFormat="1" ht="22.5" customHeight="1" thickBot="1" x14ac:dyDescent="0.4">
      <c r="A54" s="5"/>
      <c r="B54" s="5"/>
      <c r="C54" s="535" t="s">
        <v>48</v>
      </c>
      <c r="D54" s="536"/>
      <c r="E54" s="536"/>
      <c r="F54" s="536"/>
      <c r="G54" s="536"/>
      <c r="H54" s="537"/>
      <c r="I54" s="491">
        <f>SUM(I53:I53)</f>
        <v>0</v>
      </c>
      <c r="J54" s="5"/>
      <c r="K54" s="5"/>
      <c r="L54" s="5"/>
      <c r="M54" s="5"/>
      <c r="N54" s="5"/>
      <c r="O54" s="5"/>
      <c r="P54" s="5"/>
      <c r="Q54" s="5"/>
      <c r="R54" s="5"/>
      <c r="S54" s="5"/>
      <c r="T54" s="5"/>
      <c r="U54" s="5"/>
      <c r="V54" s="5"/>
      <c r="W54" s="5"/>
      <c r="X54" s="5"/>
      <c r="Y54" s="5"/>
      <c r="Z54" s="5"/>
      <c r="AA54" s="5"/>
      <c r="AB54" s="5"/>
      <c r="AC54" s="5"/>
      <c r="AD54" s="5"/>
      <c r="AE54" s="5"/>
      <c r="AF54" s="5"/>
    </row>
    <row r="55" spans="1:32" ht="28.5" customHeight="1" thickBot="1" x14ac:dyDescent="0.4">
      <c r="A55" s="2"/>
      <c r="B55" s="2"/>
      <c r="C55" s="47"/>
      <c r="D55" s="48"/>
      <c r="E55" s="582" t="s">
        <v>239</v>
      </c>
      <c r="F55" s="583"/>
      <c r="G55" s="583"/>
      <c r="H55" s="583"/>
      <c r="I55" s="584"/>
      <c r="J55"/>
      <c r="K55"/>
      <c r="L55"/>
      <c r="M55"/>
      <c r="N55"/>
      <c r="O55"/>
      <c r="P55"/>
      <c r="Q55"/>
      <c r="R55"/>
      <c r="S55"/>
      <c r="T55"/>
      <c r="U55"/>
      <c r="V55"/>
      <c r="W55"/>
      <c r="X55"/>
      <c r="Y55"/>
      <c r="Z55"/>
      <c r="AA55"/>
      <c r="AB55"/>
      <c r="AC55"/>
      <c r="AD55"/>
      <c r="AE55"/>
      <c r="AF55"/>
    </row>
    <row r="56" spans="1:32" ht="19.5" thickBot="1" x14ac:dyDescent="0.4">
      <c r="A56" s="2"/>
      <c r="B56" s="2"/>
      <c r="C56" s="50"/>
      <c r="D56" s="51"/>
      <c r="E56" s="52" t="s">
        <v>97</v>
      </c>
      <c r="F56" s="69"/>
      <c r="G56" s="53"/>
      <c r="H56" s="53"/>
      <c r="I56" s="25"/>
      <c r="J56"/>
      <c r="K56"/>
      <c r="L56"/>
      <c r="M56"/>
      <c r="N56"/>
      <c r="O56"/>
      <c r="P56"/>
      <c r="Q56"/>
      <c r="R56"/>
      <c r="S56"/>
      <c r="T56"/>
      <c r="U56"/>
      <c r="V56"/>
      <c r="W56"/>
      <c r="X56"/>
      <c r="Y56"/>
      <c r="Z56"/>
      <c r="AA56"/>
      <c r="AB56"/>
      <c r="AC56"/>
      <c r="AD56"/>
      <c r="AE56"/>
      <c r="AF56"/>
    </row>
    <row r="57" spans="1:32" ht="75" x14ac:dyDescent="0.35">
      <c r="A57" s="2"/>
      <c r="B57" s="2"/>
      <c r="C57" s="280">
        <v>23</v>
      </c>
      <c r="D57" s="281" t="s">
        <v>125</v>
      </c>
      <c r="E57" s="282" t="s">
        <v>187</v>
      </c>
      <c r="F57" s="318" t="s">
        <v>41</v>
      </c>
      <c r="G57" s="390">
        <v>1</v>
      </c>
      <c r="H57" s="472">
        <v>0</v>
      </c>
      <c r="I57" s="475">
        <f t="shared" ref="I57:I63" si="3">(G57*H57)</f>
        <v>0</v>
      </c>
      <c r="J57"/>
      <c r="K57"/>
      <c r="L57"/>
      <c r="M57"/>
      <c r="N57"/>
      <c r="O57"/>
      <c r="P57"/>
      <c r="Q57"/>
      <c r="R57"/>
      <c r="S57"/>
      <c r="T57"/>
      <c r="U57"/>
      <c r="V57"/>
      <c r="W57"/>
      <c r="X57"/>
      <c r="Y57"/>
      <c r="Z57"/>
      <c r="AA57"/>
      <c r="AB57"/>
      <c r="AC57"/>
      <c r="AD57"/>
      <c r="AE57"/>
      <c r="AF57"/>
    </row>
    <row r="58" spans="1:32" ht="75" x14ac:dyDescent="0.35">
      <c r="A58" s="2"/>
      <c r="B58" s="2"/>
      <c r="C58" s="286">
        <v>24</v>
      </c>
      <c r="D58" s="284" t="s">
        <v>125</v>
      </c>
      <c r="E58" s="202" t="s">
        <v>188</v>
      </c>
      <c r="F58" s="319" t="s">
        <v>41</v>
      </c>
      <c r="G58" s="391">
        <v>18</v>
      </c>
      <c r="H58" s="451">
        <v>0</v>
      </c>
      <c r="I58" s="476">
        <f t="shared" si="3"/>
        <v>0</v>
      </c>
      <c r="J58"/>
      <c r="K58"/>
      <c r="L58"/>
      <c r="M58"/>
      <c r="N58"/>
      <c r="O58"/>
      <c r="P58"/>
      <c r="Q58"/>
      <c r="R58"/>
      <c r="S58"/>
      <c r="T58"/>
      <c r="U58"/>
      <c r="V58"/>
      <c r="W58"/>
      <c r="X58"/>
      <c r="Y58"/>
      <c r="Z58"/>
      <c r="AA58"/>
      <c r="AB58"/>
      <c r="AC58"/>
      <c r="AD58"/>
      <c r="AE58"/>
      <c r="AF58"/>
    </row>
    <row r="59" spans="1:32" ht="56.25" x14ac:dyDescent="0.35">
      <c r="A59" s="2"/>
      <c r="B59" s="2"/>
      <c r="C59" s="286">
        <v>25</v>
      </c>
      <c r="D59" s="284" t="s">
        <v>125</v>
      </c>
      <c r="E59" s="202" t="s">
        <v>189</v>
      </c>
      <c r="F59" s="319" t="s">
        <v>41</v>
      </c>
      <c r="G59" s="391">
        <v>8</v>
      </c>
      <c r="H59" s="451">
        <v>0</v>
      </c>
      <c r="I59" s="476">
        <f t="shared" si="3"/>
        <v>0</v>
      </c>
      <c r="J59"/>
      <c r="K59"/>
      <c r="L59"/>
      <c r="M59"/>
      <c r="N59"/>
      <c r="O59"/>
      <c r="P59"/>
      <c r="Q59"/>
      <c r="R59"/>
      <c r="S59"/>
      <c r="T59"/>
      <c r="U59"/>
      <c r="V59"/>
      <c r="W59"/>
      <c r="X59"/>
      <c r="Y59"/>
      <c r="Z59"/>
      <c r="AA59"/>
      <c r="AB59"/>
      <c r="AC59"/>
      <c r="AD59"/>
      <c r="AE59"/>
      <c r="AF59"/>
    </row>
    <row r="60" spans="1:32" ht="75" x14ac:dyDescent="0.35">
      <c r="A60" s="2"/>
      <c r="B60" s="2"/>
      <c r="C60" s="286">
        <v>26</v>
      </c>
      <c r="D60" s="284" t="s">
        <v>125</v>
      </c>
      <c r="E60" s="202" t="s">
        <v>201</v>
      </c>
      <c r="F60" s="319" t="s">
        <v>41</v>
      </c>
      <c r="G60" s="391">
        <v>1</v>
      </c>
      <c r="H60" s="451">
        <v>0</v>
      </c>
      <c r="I60" s="476">
        <f t="shared" si="3"/>
        <v>0</v>
      </c>
      <c r="J60"/>
      <c r="K60"/>
      <c r="L60"/>
      <c r="M60"/>
      <c r="N60"/>
      <c r="O60"/>
      <c r="P60"/>
      <c r="Q60"/>
      <c r="R60"/>
      <c r="S60"/>
      <c r="T60"/>
      <c r="U60"/>
      <c r="V60"/>
      <c r="W60"/>
      <c r="X60"/>
      <c r="Y60"/>
      <c r="Z60"/>
      <c r="AA60"/>
      <c r="AB60"/>
      <c r="AC60"/>
      <c r="AD60"/>
      <c r="AE60"/>
      <c r="AF60"/>
    </row>
    <row r="61" spans="1:32" ht="75" x14ac:dyDescent="0.35">
      <c r="A61" s="2"/>
      <c r="B61" s="2"/>
      <c r="C61" s="286">
        <v>27</v>
      </c>
      <c r="D61" s="284" t="s">
        <v>125</v>
      </c>
      <c r="E61" s="202" t="s">
        <v>93</v>
      </c>
      <c r="F61" s="319" t="s">
        <v>38</v>
      </c>
      <c r="G61" s="391">
        <v>64.5</v>
      </c>
      <c r="H61" s="451">
        <v>0</v>
      </c>
      <c r="I61" s="476">
        <f t="shared" si="3"/>
        <v>0</v>
      </c>
      <c r="J61"/>
      <c r="K61"/>
      <c r="L61"/>
      <c r="M61"/>
      <c r="N61"/>
      <c r="O61"/>
      <c r="P61"/>
      <c r="Q61"/>
      <c r="R61"/>
      <c r="S61"/>
      <c r="T61"/>
      <c r="U61"/>
      <c r="V61"/>
      <c r="W61"/>
      <c r="X61"/>
      <c r="Y61"/>
      <c r="Z61"/>
      <c r="AA61"/>
      <c r="AB61"/>
      <c r="AC61"/>
      <c r="AD61"/>
      <c r="AE61"/>
      <c r="AF61"/>
    </row>
    <row r="62" spans="1:32" ht="56.25" x14ac:dyDescent="0.35">
      <c r="A62" s="2"/>
      <c r="B62" s="2"/>
      <c r="C62" s="286">
        <v>28</v>
      </c>
      <c r="D62" s="284" t="s">
        <v>128</v>
      </c>
      <c r="E62" s="202" t="s">
        <v>365</v>
      </c>
      <c r="F62" s="319" t="s">
        <v>40</v>
      </c>
      <c r="G62" s="391">
        <v>1.36</v>
      </c>
      <c r="H62" s="451">
        <v>0</v>
      </c>
      <c r="I62" s="476">
        <f t="shared" si="3"/>
        <v>0</v>
      </c>
      <c r="J62"/>
      <c r="K62"/>
      <c r="L62"/>
      <c r="M62"/>
      <c r="N62"/>
      <c r="O62"/>
      <c r="P62"/>
      <c r="Q62"/>
      <c r="R62"/>
      <c r="S62"/>
      <c r="T62"/>
      <c r="U62"/>
      <c r="V62"/>
      <c r="W62"/>
      <c r="X62"/>
      <c r="Y62"/>
      <c r="Z62"/>
      <c r="AA62"/>
      <c r="AB62"/>
      <c r="AC62"/>
      <c r="AD62"/>
      <c r="AE62"/>
      <c r="AF62"/>
    </row>
    <row r="63" spans="1:32" ht="57" thickBot="1" x14ac:dyDescent="0.4">
      <c r="A63" s="2"/>
      <c r="B63" s="2"/>
      <c r="C63" s="315">
        <v>29</v>
      </c>
      <c r="D63" s="320"/>
      <c r="E63" s="288" t="s">
        <v>197</v>
      </c>
      <c r="F63" s="321" t="s">
        <v>41</v>
      </c>
      <c r="G63" s="393">
        <v>3</v>
      </c>
      <c r="H63" s="477">
        <v>0</v>
      </c>
      <c r="I63" s="478">
        <f t="shared" si="3"/>
        <v>0</v>
      </c>
      <c r="J63"/>
      <c r="K63"/>
      <c r="L63"/>
      <c r="M63"/>
      <c r="N63"/>
      <c r="O63"/>
      <c r="P63"/>
      <c r="Q63"/>
      <c r="R63"/>
      <c r="S63"/>
      <c r="T63"/>
      <c r="U63"/>
      <c r="V63"/>
      <c r="W63"/>
      <c r="X63"/>
      <c r="Y63"/>
      <c r="Z63"/>
      <c r="AA63"/>
      <c r="AB63"/>
      <c r="AC63"/>
      <c r="AD63"/>
      <c r="AE63"/>
      <c r="AF63"/>
    </row>
    <row r="64" spans="1:32" ht="19.5" thickBot="1" x14ac:dyDescent="0.4">
      <c r="A64" s="2"/>
      <c r="B64" s="2"/>
      <c r="C64" s="322"/>
      <c r="D64" s="323"/>
      <c r="E64" s="324" t="s">
        <v>240</v>
      </c>
      <c r="F64" s="325"/>
      <c r="G64" s="326"/>
      <c r="H64" s="327"/>
      <c r="I64" s="307"/>
      <c r="J64"/>
      <c r="K64"/>
      <c r="L64"/>
      <c r="M64"/>
      <c r="N64"/>
      <c r="O64"/>
      <c r="P64"/>
      <c r="Q64"/>
      <c r="R64"/>
      <c r="S64"/>
      <c r="T64"/>
      <c r="U64"/>
      <c r="V64"/>
      <c r="W64"/>
      <c r="X64"/>
      <c r="Y64"/>
      <c r="Z64"/>
      <c r="AA64"/>
      <c r="AB64"/>
      <c r="AC64"/>
      <c r="AD64"/>
      <c r="AE64"/>
      <c r="AF64"/>
    </row>
    <row r="65" spans="1:32" ht="75" x14ac:dyDescent="0.35">
      <c r="A65" s="2"/>
      <c r="B65" s="2"/>
      <c r="C65" s="96">
        <v>30</v>
      </c>
      <c r="D65" s="94" t="s">
        <v>148</v>
      </c>
      <c r="E65" s="46" t="s">
        <v>367</v>
      </c>
      <c r="F65" s="20" t="s">
        <v>39</v>
      </c>
      <c r="G65" s="22">
        <v>147.22</v>
      </c>
      <c r="H65" s="472">
        <v>0</v>
      </c>
      <c r="I65" s="475">
        <f>(G65*H65)</f>
        <v>0</v>
      </c>
      <c r="J65"/>
      <c r="K65"/>
      <c r="L65"/>
      <c r="M65"/>
      <c r="N65"/>
      <c r="O65"/>
      <c r="P65"/>
      <c r="Q65"/>
      <c r="R65"/>
      <c r="S65"/>
      <c r="T65"/>
      <c r="U65"/>
      <c r="V65"/>
      <c r="W65"/>
      <c r="X65"/>
      <c r="Y65"/>
      <c r="Z65"/>
      <c r="AA65"/>
      <c r="AB65"/>
      <c r="AC65"/>
      <c r="AD65"/>
      <c r="AE65"/>
      <c r="AF65"/>
    </row>
    <row r="66" spans="1:32" ht="75.75" thickBot="1" x14ac:dyDescent="0.4">
      <c r="A66" s="2"/>
      <c r="B66" s="2"/>
      <c r="C66" s="34">
        <v>31</v>
      </c>
      <c r="D66" s="146" t="s">
        <v>148</v>
      </c>
      <c r="E66" s="147" t="s">
        <v>370</v>
      </c>
      <c r="F66" s="191" t="s">
        <v>39</v>
      </c>
      <c r="G66" s="15">
        <v>3.18</v>
      </c>
      <c r="H66" s="477">
        <v>0</v>
      </c>
      <c r="I66" s="478">
        <f>(G66*H66)</f>
        <v>0</v>
      </c>
      <c r="J66"/>
      <c r="K66"/>
      <c r="L66"/>
      <c r="M66"/>
      <c r="N66"/>
      <c r="O66"/>
      <c r="P66"/>
      <c r="Q66"/>
      <c r="R66"/>
      <c r="S66"/>
      <c r="T66"/>
      <c r="U66"/>
      <c r="V66"/>
      <c r="W66"/>
      <c r="X66"/>
      <c r="Y66"/>
      <c r="Z66"/>
      <c r="AA66"/>
      <c r="AB66"/>
      <c r="AC66"/>
      <c r="AD66"/>
      <c r="AE66"/>
      <c r="AF66"/>
    </row>
    <row r="67" spans="1:32" ht="21" customHeight="1" thickBot="1" x14ac:dyDescent="0.4">
      <c r="A67" s="2"/>
      <c r="B67" s="2"/>
      <c r="C67" s="547" t="s">
        <v>241</v>
      </c>
      <c r="D67" s="548"/>
      <c r="E67" s="548"/>
      <c r="F67" s="548"/>
      <c r="G67" s="548"/>
      <c r="H67" s="548"/>
      <c r="I67" s="491">
        <f>SUM(I57:I66)</f>
        <v>0</v>
      </c>
      <c r="J67"/>
      <c r="K67"/>
      <c r="L67"/>
      <c r="M67"/>
      <c r="N67"/>
      <c r="O67"/>
      <c r="P67"/>
      <c r="Q67"/>
      <c r="R67"/>
      <c r="S67"/>
      <c r="T67"/>
      <c r="U67"/>
      <c r="V67"/>
      <c r="W67"/>
      <c r="X67"/>
      <c r="Y67"/>
      <c r="Z67"/>
      <c r="AA67"/>
      <c r="AB67"/>
      <c r="AC67"/>
      <c r="AD67"/>
      <c r="AE67"/>
      <c r="AF67"/>
    </row>
    <row r="68" spans="1:32" ht="19.5" thickBot="1" x14ac:dyDescent="0.4">
      <c r="F68" s="64"/>
    </row>
    <row r="69" spans="1:32" ht="21" customHeight="1" thickBot="1" x14ac:dyDescent="0.4">
      <c r="A69" s="10"/>
      <c r="B69" s="10"/>
      <c r="C69" s="39"/>
      <c r="D69" s="85"/>
      <c r="E69" s="530" t="s">
        <v>202</v>
      </c>
      <c r="F69" s="531"/>
      <c r="G69" s="531"/>
      <c r="H69" s="532"/>
      <c r="I69" s="86"/>
    </row>
    <row r="70" spans="1:32" ht="18.75" x14ac:dyDescent="0.35">
      <c r="A70" s="10"/>
      <c r="B70" s="10"/>
      <c r="C70" s="31"/>
      <c r="D70" s="32"/>
      <c r="E70" s="87" t="s">
        <v>49</v>
      </c>
      <c r="F70" s="87"/>
      <c r="G70" s="88"/>
      <c r="H70" s="332"/>
      <c r="I70" s="494">
        <f>I30</f>
        <v>0</v>
      </c>
    </row>
    <row r="71" spans="1:32" ht="18.75" x14ac:dyDescent="0.35">
      <c r="A71" s="10"/>
      <c r="B71" s="10"/>
      <c r="C71" s="33"/>
      <c r="D71" s="9"/>
      <c r="E71" s="65" t="s">
        <v>50</v>
      </c>
      <c r="F71" s="65"/>
      <c r="G71" s="66"/>
      <c r="H71" s="261"/>
      <c r="I71" s="495">
        <f>I37</f>
        <v>0</v>
      </c>
    </row>
    <row r="72" spans="1:32" s="2" customFormat="1" ht="18.75" x14ac:dyDescent="0.35">
      <c r="A72" s="10"/>
      <c r="B72" s="10"/>
      <c r="C72" s="58"/>
      <c r="D72" s="59"/>
      <c r="E72" s="65" t="s">
        <v>51</v>
      </c>
      <c r="F72" s="67"/>
      <c r="G72" s="66"/>
      <c r="H72" s="261"/>
      <c r="I72" s="495">
        <f>I41</f>
        <v>0</v>
      </c>
    </row>
    <row r="73" spans="1:32" s="2" customFormat="1" ht="18.75" x14ac:dyDescent="0.35">
      <c r="A73" s="1"/>
      <c r="B73" s="1"/>
      <c r="C73" s="11"/>
      <c r="D73" s="7"/>
      <c r="E73" s="67" t="s">
        <v>52</v>
      </c>
      <c r="F73" s="67"/>
      <c r="G73" s="68"/>
      <c r="H73" s="262"/>
      <c r="I73" s="495">
        <f>I51</f>
        <v>0</v>
      </c>
    </row>
    <row r="74" spans="1:32" s="2" customFormat="1" ht="18.75" x14ac:dyDescent="0.35">
      <c r="A74" s="1"/>
      <c r="B74" s="1"/>
      <c r="C74" s="11"/>
      <c r="D74" s="7"/>
      <c r="E74" s="67" t="s">
        <v>53</v>
      </c>
      <c r="F74" s="67"/>
      <c r="G74" s="68"/>
      <c r="H74" s="262"/>
      <c r="I74" s="495">
        <f>I54</f>
        <v>0</v>
      </c>
    </row>
    <row r="75" spans="1:32" s="2" customFormat="1" ht="33.75" customHeight="1" thickBot="1" x14ac:dyDescent="0.4">
      <c r="A75" s="1"/>
      <c r="B75" s="1"/>
      <c r="C75" s="234"/>
      <c r="D75" s="147"/>
      <c r="E75" s="235" t="s">
        <v>95</v>
      </c>
      <c r="F75" s="235"/>
      <c r="G75" s="235"/>
      <c r="H75" s="263"/>
      <c r="I75" s="496">
        <f>I67</f>
        <v>0</v>
      </c>
    </row>
    <row r="76" spans="1:32" s="2" customFormat="1" ht="22.5" customHeight="1" thickBot="1" x14ac:dyDescent="0.4">
      <c r="A76" s="1"/>
      <c r="B76" s="1"/>
      <c r="C76" s="236"/>
      <c r="D76" s="129"/>
      <c r="E76" s="580" t="s">
        <v>202</v>
      </c>
      <c r="F76" s="581"/>
      <c r="G76" s="581"/>
      <c r="H76" s="581"/>
      <c r="I76" s="492">
        <f>SUM(I70:I75)</f>
        <v>0</v>
      </c>
    </row>
    <row r="77" spans="1:32" x14ac:dyDescent="0.35">
      <c r="E77" s="55" t="s">
        <v>54</v>
      </c>
    </row>
    <row r="78" spans="1:32" ht="18.75" x14ac:dyDescent="0.35">
      <c r="A78" s="79"/>
      <c r="B78" s="79"/>
      <c r="C78" s="80"/>
      <c r="D78" s="80"/>
      <c r="E78" s="81" t="s">
        <v>79</v>
      </c>
      <c r="F78" s="80"/>
      <c r="G78" s="82"/>
      <c r="H78" s="83"/>
      <c r="J78"/>
      <c r="K78"/>
      <c r="L78"/>
      <c r="M78"/>
      <c r="N78"/>
      <c r="O78"/>
      <c r="P78"/>
      <c r="Q78"/>
      <c r="R78"/>
      <c r="S78"/>
      <c r="T78"/>
      <c r="U78"/>
      <c r="V78"/>
      <c r="W78"/>
      <c r="X78"/>
      <c r="Y78"/>
      <c r="Z78"/>
      <c r="AA78"/>
      <c r="AB78"/>
      <c r="AC78"/>
      <c r="AD78"/>
      <c r="AE78"/>
      <c r="AF78"/>
    </row>
    <row r="79" spans="1:32" ht="18.75" x14ac:dyDescent="0.35">
      <c r="A79" s="79"/>
      <c r="B79" s="79"/>
      <c r="C79" s="80"/>
      <c r="D79" s="80"/>
      <c r="E79" s="81" t="s">
        <v>80</v>
      </c>
      <c r="F79" s="80"/>
      <c r="G79" s="82"/>
      <c r="H79" s="83"/>
      <c r="I79" s="84"/>
      <c r="J79"/>
      <c r="K79"/>
      <c r="L79"/>
      <c r="M79"/>
      <c r="N79"/>
      <c r="O79"/>
      <c r="P79"/>
      <c r="Q79"/>
      <c r="R79"/>
      <c r="S79"/>
      <c r="T79"/>
      <c r="U79"/>
      <c r="V79"/>
      <c r="W79"/>
      <c r="X79"/>
      <c r="Y79"/>
      <c r="Z79"/>
      <c r="AA79"/>
      <c r="AB79"/>
      <c r="AC79"/>
      <c r="AD79"/>
      <c r="AE79"/>
      <c r="AF79"/>
    </row>
    <row r="80" spans="1:32" ht="18.75" x14ac:dyDescent="0.35">
      <c r="A80" s="79"/>
      <c r="B80" s="79"/>
      <c r="C80" s="80"/>
      <c r="D80" s="80"/>
      <c r="E80" s="81" t="s">
        <v>81</v>
      </c>
      <c r="F80" s="80"/>
      <c r="G80" s="82"/>
      <c r="H80" s="83"/>
      <c r="I80" s="84"/>
      <c r="J80"/>
      <c r="K80"/>
      <c r="L80"/>
      <c r="M80"/>
      <c r="N80"/>
      <c r="O80"/>
      <c r="P80"/>
      <c r="Q80"/>
      <c r="R80"/>
      <c r="S80"/>
      <c r="T80"/>
      <c r="U80"/>
      <c r="V80"/>
      <c r="W80"/>
      <c r="X80"/>
      <c r="Y80"/>
      <c r="Z80"/>
      <c r="AA80"/>
      <c r="AB80"/>
      <c r="AC80"/>
      <c r="AD80"/>
      <c r="AE80"/>
      <c r="AF80"/>
    </row>
  </sheetData>
  <mergeCells count="28">
    <mergeCell ref="E6:I6"/>
    <mergeCell ref="C1:I1"/>
    <mergeCell ref="C2:I2"/>
    <mergeCell ref="C3:I3"/>
    <mergeCell ref="E4:I4"/>
    <mergeCell ref="E5:I5"/>
    <mergeCell ref="E18:I18"/>
    <mergeCell ref="E7:I7"/>
    <mergeCell ref="E8:I8"/>
    <mergeCell ref="E9:I9"/>
    <mergeCell ref="E10:I10"/>
    <mergeCell ref="E11:I11"/>
    <mergeCell ref="E12:I12"/>
    <mergeCell ref="E13:I13"/>
    <mergeCell ref="E14:I14"/>
    <mergeCell ref="E15:I15"/>
    <mergeCell ref="E16:I16"/>
    <mergeCell ref="E17:I17"/>
    <mergeCell ref="C67:H67"/>
    <mergeCell ref="E69:H69"/>
    <mergeCell ref="E76:H76"/>
    <mergeCell ref="E55:I55"/>
    <mergeCell ref="E19:I19"/>
    <mergeCell ref="D30:H30"/>
    <mergeCell ref="C37:H37"/>
    <mergeCell ref="C41:H41"/>
    <mergeCell ref="C51:H51"/>
    <mergeCell ref="C54:H54"/>
  </mergeCells>
  <phoneticPr fontId="16" type="noConversion"/>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4 - Дел 1 -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Велес&amp;CРеконструкција на ул.Лазо Осмаков&amp;R&amp;P/&amp;N</oddFooter>
  </headerFooter>
  <rowBreaks count="3" manualBreakCount="3">
    <brk id="15" max="7" man="1"/>
    <brk id="37" max="7" man="1"/>
    <brk id="54" max="7"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BE52-9870-452B-93E7-0A165CA67148}">
  <sheetPr codeName="Sheet10">
    <tabColor theme="0"/>
    <pageSetUpPr fitToPage="1"/>
  </sheetPr>
  <dimension ref="A1:AE74"/>
  <sheetViews>
    <sheetView view="pageBreakPreview" topLeftCell="A60" zoomScale="85" zoomScaleNormal="115" zoomScaleSheetLayoutView="85" zoomScalePageLayoutView="40" workbookViewId="0">
      <selection activeCell="H70" sqref="H70"/>
    </sheetView>
  </sheetViews>
  <sheetFormatPr defaultRowHeight="18" x14ac:dyDescent="0.35"/>
  <cols>
    <col min="1" max="1" width="3.42578125" style="1" customWidth="1"/>
    <col min="2" max="2" width="9.5703125" style="54" customWidth="1"/>
    <col min="3" max="3" width="11.7109375" style="54" customWidth="1"/>
    <col min="4" max="4" width="64.140625" style="55" customWidth="1"/>
    <col min="5" max="5" width="11" style="54" customWidth="1"/>
    <col min="6" max="6" width="12.85546875" style="13" customWidth="1"/>
    <col min="7" max="7" width="15.42578125" style="56" customWidth="1"/>
    <col min="8" max="8" width="21.5703125" style="57" customWidth="1"/>
    <col min="9" max="31" width="9.140625" style="2"/>
    <col min="244" max="244" width="3.42578125" customWidth="1"/>
    <col min="245" max="245" width="7" customWidth="1"/>
    <col min="246" max="246" width="9.85546875" customWidth="1"/>
    <col min="247" max="247" width="64.140625" customWidth="1"/>
    <col min="248" max="248" width="11.42578125" customWidth="1"/>
    <col min="249" max="249" width="12.85546875" customWidth="1"/>
    <col min="250" max="250" width="15.42578125" customWidth="1"/>
    <col min="251" max="251" width="19.42578125" customWidth="1"/>
    <col min="252" max="252" width="13.85546875" customWidth="1"/>
    <col min="500" max="500" width="3.42578125" customWidth="1"/>
    <col min="501" max="501" width="7" customWidth="1"/>
    <col min="502" max="502" width="9.85546875" customWidth="1"/>
    <col min="503" max="503" width="64.140625" customWidth="1"/>
    <col min="504" max="504" width="11.42578125" customWidth="1"/>
    <col min="505" max="505" width="12.85546875" customWidth="1"/>
    <col min="506" max="506" width="15.42578125" customWidth="1"/>
    <col min="507" max="507" width="19.42578125" customWidth="1"/>
    <col min="508" max="508" width="13.85546875" customWidth="1"/>
    <col min="756" max="756" width="3.42578125" customWidth="1"/>
    <col min="757" max="757" width="7" customWidth="1"/>
    <col min="758" max="758" width="9.85546875" customWidth="1"/>
    <col min="759" max="759" width="64.140625" customWidth="1"/>
    <col min="760" max="760" width="11.42578125" customWidth="1"/>
    <col min="761" max="761" width="12.85546875" customWidth="1"/>
    <col min="762" max="762" width="15.42578125" customWidth="1"/>
    <col min="763" max="763" width="19.42578125" customWidth="1"/>
    <col min="764" max="764" width="13.85546875" customWidth="1"/>
    <col min="1012" max="1012" width="3.42578125" customWidth="1"/>
    <col min="1013" max="1013" width="7" customWidth="1"/>
    <col min="1014" max="1014" width="9.85546875" customWidth="1"/>
    <col min="1015" max="1015" width="64.140625" customWidth="1"/>
    <col min="1016" max="1016" width="11.42578125" customWidth="1"/>
    <col min="1017" max="1017" width="12.85546875" customWidth="1"/>
    <col min="1018" max="1018" width="15.42578125" customWidth="1"/>
    <col min="1019" max="1019" width="19.42578125" customWidth="1"/>
    <col min="1020" max="1020" width="13.85546875" customWidth="1"/>
    <col min="1268" max="1268" width="3.42578125" customWidth="1"/>
    <col min="1269" max="1269" width="7" customWidth="1"/>
    <col min="1270" max="1270" width="9.85546875" customWidth="1"/>
    <col min="1271" max="1271" width="64.140625" customWidth="1"/>
    <col min="1272" max="1272" width="11.42578125" customWidth="1"/>
    <col min="1273" max="1273" width="12.85546875" customWidth="1"/>
    <col min="1274" max="1274" width="15.42578125" customWidth="1"/>
    <col min="1275" max="1275" width="19.42578125" customWidth="1"/>
    <col min="1276" max="1276" width="13.85546875" customWidth="1"/>
    <col min="1524" max="1524" width="3.42578125" customWidth="1"/>
    <col min="1525" max="1525" width="7" customWidth="1"/>
    <col min="1526" max="1526" width="9.85546875" customWidth="1"/>
    <col min="1527" max="1527" width="64.140625" customWidth="1"/>
    <col min="1528" max="1528" width="11.42578125" customWidth="1"/>
    <col min="1529" max="1529" width="12.85546875" customWidth="1"/>
    <col min="1530" max="1530" width="15.42578125" customWidth="1"/>
    <col min="1531" max="1531" width="19.42578125" customWidth="1"/>
    <col min="1532" max="1532" width="13.85546875" customWidth="1"/>
    <col min="1780" max="1780" width="3.42578125" customWidth="1"/>
    <col min="1781" max="1781" width="7" customWidth="1"/>
    <col min="1782" max="1782" width="9.85546875" customWidth="1"/>
    <col min="1783" max="1783" width="64.140625" customWidth="1"/>
    <col min="1784" max="1784" width="11.42578125" customWidth="1"/>
    <col min="1785" max="1785" width="12.85546875" customWidth="1"/>
    <col min="1786" max="1786" width="15.42578125" customWidth="1"/>
    <col min="1787" max="1787" width="19.42578125" customWidth="1"/>
    <col min="1788" max="1788" width="13.85546875" customWidth="1"/>
    <col min="2036" max="2036" width="3.42578125" customWidth="1"/>
    <col min="2037" max="2037" width="7" customWidth="1"/>
    <col min="2038" max="2038" width="9.85546875" customWidth="1"/>
    <col min="2039" max="2039" width="64.140625" customWidth="1"/>
    <col min="2040" max="2040" width="11.42578125" customWidth="1"/>
    <col min="2041" max="2041" width="12.85546875" customWidth="1"/>
    <col min="2042" max="2042" width="15.42578125" customWidth="1"/>
    <col min="2043" max="2043" width="19.42578125" customWidth="1"/>
    <col min="2044" max="2044" width="13.85546875" customWidth="1"/>
    <col min="2292" max="2292" width="3.42578125" customWidth="1"/>
    <col min="2293" max="2293" width="7" customWidth="1"/>
    <col min="2294" max="2294" width="9.85546875" customWidth="1"/>
    <col min="2295" max="2295" width="64.140625" customWidth="1"/>
    <col min="2296" max="2296" width="11.42578125" customWidth="1"/>
    <col min="2297" max="2297" width="12.85546875" customWidth="1"/>
    <col min="2298" max="2298" width="15.42578125" customWidth="1"/>
    <col min="2299" max="2299" width="19.42578125" customWidth="1"/>
    <col min="2300" max="2300" width="13.85546875" customWidth="1"/>
    <col min="2548" max="2548" width="3.42578125" customWidth="1"/>
    <col min="2549" max="2549" width="7" customWidth="1"/>
    <col min="2550" max="2550" width="9.85546875" customWidth="1"/>
    <col min="2551" max="2551" width="64.140625" customWidth="1"/>
    <col min="2552" max="2552" width="11.42578125" customWidth="1"/>
    <col min="2553" max="2553" width="12.85546875" customWidth="1"/>
    <col min="2554" max="2554" width="15.42578125" customWidth="1"/>
    <col min="2555" max="2555" width="19.42578125" customWidth="1"/>
    <col min="2556" max="2556" width="13.85546875" customWidth="1"/>
    <col min="2804" max="2804" width="3.42578125" customWidth="1"/>
    <col min="2805" max="2805" width="7" customWidth="1"/>
    <col min="2806" max="2806" width="9.85546875" customWidth="1"/>
    <col min="2807" max="2807" width="64.140625" customWidth="1"/>
    <col min="2808" max="2808" width="11.42578125" customWidth="1"/>
    <col min="2809" max="2809" width="12.85546875" customWidth="1"/>
    <col min="2810" max="2810" width="15.42578125" customWidth="1"/>
    <col min="2811" max="2811" width="19.42578125" customWidth="1"/>
    <col min="2812" max="2812" width="13.85546875" customWidth="1"/>
    <col min="3060" max="3060" width="3.42578125" customWidth="1"/>
    <col min="3061" max="3061" width="7" customWidth="1"/>
    <col min="3062" max="3062" width="9.85546875" customWidth="1"/>
    <col min="3063" max="3063" width="64.140625" customWidth="1"/>
    <col min="3064" max="3064" width="11.42578125" customWidth="1"/>
    <col min="3065" max="3065" width="12.85546875" customWidth="1"/>
    <col min="3066" max="3066" width="15.42578125" customWidth="1"/>
    <col min="3067" max="3067" width="19.42578125" customWidth="1"/>
    <col min="3068" max="3068" width="13.85546875" customWidth="1"/>
    <col min="3316" max="3316" width="3.42578125" customWidth="1"/>
    <col min="3317" max="3317" width="7" customWidth="1"/>
    <col min="3318" max="3318" width="9.85546875" customWidth="1"/>
    <col min="3319" max="3319" width="64.140625" customWidth="1"/>
    <col min="3320" max="3320" width="11.42578125" customWidth="1"/>
    <col min="3321" max="3321" width="12.85546875" customWidth="1"/>
    <col min="3322" max="3322" width="15.42578125" customWidth="1"/>
    <col min="3323" max="3323" width="19.42578125" customWidth="1"/>
    <col min="3324" max="3324" width="13.85546875" customWidth="1"/>
    <col min="3572" max="3572" width="3.42578125" customWidth="1"/>
    <col min="3573" max="3573" width="7" customWidth="1"/>
    <col min="3574" max="3574" width="9.85546875" customWidth="1"/>
    <col min="3575" max="3575" width="64.140625" customWidth="1"/>
    <col min="3576" max="3576" width="11.42578125" customWidth="1"/>
    <col min="3577" max="3577" width="12.85546875" customWidth="1"/>
    <col min="3578" max="3578" width="15.42578125" customWidth="1"/>
    <col min="3579" max="3579" width="19.42578125" customWidth="1"/>
    <col min="3580" max="3580" width="13.85546875" customWidth="1"/>
    <col min="3828" max="3828" width="3.42578125" customWidth="1"/>
    <col min="3829" max="3829" width="7" customWidth="1"/>
    <col min="3830" max="3830" width="9.85546875" customWidth="1"/>
    <col min="3831" max="3831" width="64.140625" customWidth="1"/>
    <col min="3832" max="3832" width="11.42578125" customWidth="1"/>
    <col min="3833" max="3833" width="12.85546875" customWidth="1"/>
    <col min="3834" max="3834" width="15.42578125" customWidth="1"/>
    <col min="3835" max="3835" width="19.42578125" customWidth="1"/>
    <col min="3836" max="3836" width="13.85546875" customWidth="1"/>
    <col min="4084" max="4084" width="3.42578125" customWidth="1"/>
    <col min="4085" max="4085" width="7" customWidth="1"/>
    <col min="4086" max="4086" width="9.85546875" customWidth="1"/>
    <col min="4087" max="4087" width="64.140625" customWidth="1"/>
    <col min="4088" max="4088" width="11.42578125" customWidth="1"/>
    <col min="4089" max="4089" width="12.85546875" customWidth="1"/>
    <col min="4090" max="4090" width="15.42578125" customWidth="1"/>
    <col min="4091" max="4091" width="19.42578125" customWidth="1"/>
    <col min="4092" max="4092" width="13.85546875" customWidth="1"/>
    <col min="4340" max="4340" width="3.42578125" customWidth="1"/>
    <col min="4341" max="4341" width="7" customWidth="1"/>
    <col min="4342" max="4342" width="9.85546875" customWidth="1"/>
    <col min="4343" max="4343" width="64.140625" customWidth="1"/>
    <col min="4344" max="4344" width="11.42578125" customWidth="1"/>
    <col min="4345" max="4345" width="12.85546875" customWidth="1"/>
    <col min="4346" max="4346" width="15.42578125" customWidth="1"/>
    <col min="4347" max="4347" width="19.42578125" customWidth="1"/>
    <col min="4348" max="4348" width="13.85546875" customWidth="1"/>
    <col min="4596" max="4596" width="3.42578125" customWidth="1"/>
    <col min="4597" max="4597" width="7" customWidth="1"/>
    <col min="4598" max="4598" width="9.85546875" customWidth="1"/>
    <col min="4599" max="4599" width="64.140625" customWidth="1"/>
    <col min="4600" max="4600" width="11.42578125" customWidth="1"/>
    <col min="4601" max="4601" width="12.85546875" customWidth="1"/>
    <col min="4602" max="4602" width="15.42578125" customWidth="1"/>
    <col min="4603" max="4603" width="19.42578125" customWidth="1"/>
    <col min="4604" max="4604" width="13.85546875" customWidth="1"/>
    <col min="4852" max="4852" width="3.42578125" customWidth="1"/>
    <col min="4853" max="4853" width="7" customWidth="1"/>
    <col min="4854" max="4854" width="9.85546875" customWidth="1"/>
    <col min="4855" max="4855" width="64.140625" customWidth="1"/>
    <col min="4856" max="4856" width="11.42578125" customWidth="1"/>
    <col min="4857" max="4857" width="12.85546875" customWidth="1"/>
    <col min="4858" max="4858" width="15.42578125" customWidth="1"/>
    <col min="4859" max="4859" width="19.42578125" customWidth="1"/>
    <col min="4860" max="4860" width="13.85546875" customWidth="1"/>
    <col min="5108" max="5108" width="3.42578125" customWidth="1"/>
    <col min="5109" max="5109" width="7" customWidth="1"/>
    <col min="5110" max="5110" width="9.85546875" customWidth="1"/>
    <col min="5111" max="5111" width="64.140625" customWidth="1"/>
    <col min="5112" max="5112" width="11.42578125" customWidth="1"/>
    <col min="5113" max="5113" width="12.85546875" customWidth="1"/>
    <col min="5114" max="5114" width="15.42578125" customWidth="1"/>
    <col min="5115" max="5115" width="19.42578125" customWidth="1"/>
    <col min="5116" max="5116" width="13.85546875" customWidth="1"/>
    <col min="5364" max="5364" width="3.42578125" customWidth="1"/>
    <col min="5365" max="5365" width="7" customWidth="1"/>
    <col min="5366" max="5366" width="9.85546875" customWidth="1"/>
    <col min="5367" max="5367" width="64.140625" customWidth="1"/>
    <col min="5368" max="5368" width="11.42578125" customWidth="1"/>
    <col min="5369" max="5369" width="12.85546875" customWidth="1"/>
    <col min="5370" max="5370" width="15.42578125" customWidth="1"/>
    <col min="5371" max="5371" width="19.42578125" customWidth="1"/>
    <col min="5372" max="5372" width="13.85546875" customWidth="1"/>
    <col min="5620" max="5620" width="3.42578125" customWidth="1"/>
    <col min="5621" max="5621" width="7" customWidth="1"/>
    <col min="5622" max="5622" width="9.85546875" customWidth="1"/>
    <col min="5623" max="5623" width="64.140625" customWidth="1"/>
    <col min="5624" max="5624" width="11.42578125" customWidth="1"/>
    <col min="5625" max="5625" width="12.85546875" customWidth="1"/>
    <col min="5626" max="5626" width="15.42578125" customWidth="1"/>
    <col min="5627" max="5627" width="19.42578125" customWidth="1"/>
    <col min="5628" max="5628" width="13.85546875" customWidth="1"/>
    <col min="5876" max="5876" width="3.42578125" customWidth="1"/>
    <col min="5877" max="5877" width="7" customWidth="1"/>
    <col min="5878" max="5878" width="9.85546875" customWidth="1"/>
    <col min="5879" max="5879" width="64.140625" customWidth="1"/>
    <col min="5880" max="5880" width="11.42578125" customWidth="1"/>
    <col min="5881" max="5881" width="12.85546875" customWidth="1"/>
    <col min="5882" max="5882" width="15.42578125" customWidth="1"/>
    <col min="5883" max="5883" width="19.42578125" customWidth="1"/>
    <col min="5884" max="5884" width="13.85546875" customWidth="1"/>
    <col min="6132" max="6132" width="3.42578125" customWidth="1"/>
    <col min="6133" max="6133" width="7" customWidth="1"/>
    <col min="6134" max="6134" width="9.85546875" customWidth="1"/>
    <col min="6135" max="6135" width="64.140625" customWidth="1"/>
    <col min="6136" max="6136" width="11.42578125" customWidth="1"/>
    <col min="6137" max="6137" width="12.85546875" customWidth="1"/>
    <col min="6138" max="6138" width="15.42578125" customWidth="1"/>
    <col min="6139" max="6139" width="19.42578125" customWidth="1"/>
    <col min="6140" max="6140" width="13.85546875" customWidth="1"/>
    <col min="6388" max="6388" width="3.42578125" customWidth="1"/>
    <col min="6389" max="6389" width="7" customWidth="1"/>
    <col min="6390" max="6390" width="9.85546875" customWidth="1"/>
    <col min="6391" max="6391" width="64.140625" customWidth="1"/>
    <col min="6392" max="6392" width="11.42578125" customWidth="1"/>
    <col min="6393" max="6393" width="12.85546875" customWidth="1"/>
    <col min="6394" max="6394" width="15.42578125" customWidth="1"/>
    <col min="6395" max="6395" width="19.42578125" customWidth="1"/>
    <col min="6396" max="6396" width="13.85546875" customWidth="1"/>
    <col min="6644" max="6644" width="3.42578125" customWidth="1"/>
    <col min="6645" max="6645" width="7" customWidth="1"/>
    <col min="6646" max="6646" width="9.85546875" customWidth="1"/>
    <col min="6647" max="6647" width="64.140625" customWidth="1"/>
    <col min="6648" max="6648" width="11.42578125" customWidth="1"/>
    <col min="6649" max="6649" width="12.85546875" customWidth="1"/>
    <col min="6650" max="6650" width="15.42578125" customWidth="1"/>
    <col min="6651" max="6651" width="19.42578125" customWidth="1"/>
    <col min="6652" max="6652" width="13.85546875" customWidth="1"/>
    <col min="6900" max="6900" width="3.42578125" customWidth="1"/>
    <col min="6901" max="6901" width="7" customWidth="1"/>
    <col min="6902" max="6902" width="9.85546875" customWidth="1"/>
    <col min="6903" max="6903" width="64.140625" customWidth="1"/>
    <col min="6904" max="6904" width="11.42578125" customWidth="1"/>
    <col min="6905" max="6905" width="12.85546875" customWidth="1"/>
    <col min="6906" max="6906" width="15.42578125" customWidth="1"/>
    <col min="6907" max="6907" width="19.42578125" customWidth="1"/>
    <col min="6908" max="6908" width="13.85546875" customWidth="1"/>
    <col min="7156" max="7156" width="3.42578125" customWidth="1"/>
    <col min="7157" max="7157" width="7" customWidth="1"/>
    <col min="7158" max="7158" width="9.85546875" customWidth="1"/>
    <col min="7159" max="7159" width="64.140625" customWidth="1"/>
    <col min="7160" max="7160" width="11.42578125" customWidth="1"/>
    <col min="7161" max="7161" width="12.85546875" customWidth="1"/>
    <col min="7162" max="7162" width="15.42578125" customWidth="1"/>
    <col min="7163" max="7163" width="19.42578125" customWidth="1"/>
    <col min="7164" max="7164" width="13.85546875" customWidth="1"/>
    <col min="7412" max="7412" width="3.42578125" customWidth="1"/>
    <col min="7413" max="7413" width="7" customWidth="1"/>
    <col min="7414" max="7414" width="9.85546875" customWidth="1"/>
    <col min="7415" max="7415" width="64.140625" customWidth="1"/>
    <col min="7416" max="7416" width="11.42578125" customWidth="1"/>
    <col min="7417" max="7417" width="12.85546875" customWidth="1"/>
    <col min="7418" max="7418" width="15.42578125" customWidth="1"/>
    <col min="7419" max="7419" width="19.42578125" customWidth="1"/>
    <col min="7420" max="7420" width="13.85546875" customWidth="1"/>
    <col min="7668" max="7668" width="3.42578125" customWidth="1"/>
    <col min="7669" max="7669" width="7" customWidth="1"/>
    <col min="7670" max="7670" width="9.85546875" customWidth="1"/>
    <col min="7671" max="7671" width="64.140625" customWidth="1"/>
    <col min="7672" max="7672" width="11.42578125" customWidth="1"/>
    <col min="7673" max="7673" width="12.85546875" customWidth="1"/>
    <col min="7674" max="7674" width="15.42578125" customWidth="1"/>
    <col min="7675" max="7675" width="19.42578125" customWidth="1"/>
    <col min="7676" max="7676" width="13.85546875" customWidth="1"/>
    <col min="7924" max="7924" width="3.42578125" customWidth="1"/>
    <col min="7925" max="7925" width="7" customWidth="1"/>
    <col min="7926" max="7926" width="9.85546875" customWidth="1"/>
    <col min="7927" max="7927" width="64.140625" customWidth="1"/>
    <col min="7928" max="7928" width="11.42578125" customWidth="1"/>
    <col min="7929" max="7929" width="12.85546875" customWidth="1"/>
    <col min="7930" max="7930" width="15.42578125" customWidth="1"/>
    <col min="7931" max="7931" width="19.42578125" customWidth="1"/>
    <col min="7932" max="7932" width="13.85546875" customWidth="1"/>
    <col min="8180" max="8180" width="3.42578125" customWidth="1"/>
    <col min="8181" max="8181" width="7" customWidth="1"/>
    <col min="8182" max="8182" width="9.85546875" customWidth="1"/>
    <col min="8183" max="8183" width="64.140625" customWidth="1"/>
    <col min="8184" max="8184" width="11.42578125" customWidth="1"/>
    <col min="8185" max="8185" width="12.85546875" customWidth="1"/>
    <col min="8186" max="8186" width="15.42578125" customWidth="1"/>
    <col min="8187" max="8187" width="19.42578125" customWidth="1"/>
    <col min="8188" max="8188" width="13.85546875" customWidth="1"/>
    <col min="8436" max="8436" width="3.42578125" customWidth="1"/>
    <col min="8437" max="8437" width="7" customWidth="1"/>
    <col min="8438" max="8438" width="9.85546875" customWidth="1"/>
    <col min="8439" max="8439" width="64.140625" customWidth="1"/>
    <col min="8440" max="8440" width="11.42578125" customWidth="1"/>
    <col min="8441" max="8441" width="12.85546875" customWidth="1"/>
    <col min="8442" max="8442" width="15.42578125" customWidth="1"/>
    <col min="8443" max="8443" width="19.42578125" customWidth="1"/>
    <col min="8444" max="8444" width="13.85546875" customWidth="1"/>
    <col min="8692" max="8692" width="3.42578125" customWidth="1"/>
    <col min="8693" max="8693" width="7" customWidth="1"/>
    <col min="8694" max="8694" width="9.85546875" customWidth="1"/>
    <col min="8695" max="8695" width="64.140625" customWidth="1"/>
    <col min="8696" max="8696" width="11.42578125" customWidth="1"/>
    <col min="8697" max="8697" width="12.85546875" customWidth="1"/>
    <col min="8698" max="8698" width="15.42578125" customWidth="1"/>
    <col min="8699" max="8699" width="19.42578125" customWidth="1"/>
    <col min="8700" max="8700" width="13.85546875" customWidth="1"/>
    <col min="8948" max="8948" width="3.42578125" customWidth="1"/>
    <col min="8949" max="8949" width="7" customWidth="1"/>
    <col min="8950" max="8950" width="9.85546875" customWidth="1"/>
    <col min="8951" max="8951" width="64.140625" customWidth="1"/>
    <col min="8952" max="8952" width="11.42578125" customWidth="1"/>
    <col min="8953" max="8953" width="12.85546875" customWidth="1"/>
    <col min="8954" max="8954" width="15.42578125" customWidth="1"/>
    <col min="8955" max="8955" width="19.42578125" customWidth="1"/>
    <col min="8956" max="8956" width="13.85546875" customWidth="1"/>
    <col min="9204" max="9204" width="3.42578125" customWidth="1"/>
    <col min="9205" max="9205" width="7" customWidth="1"/>
    <col min="9206" max="9206" width="9.85546875" customWidth="1"/>
    <col min="9207" max="9207" width="64.140625" customWidth="1"/>
    <col min="9208" max="9208" width="11.42578125" customWidth="1"/>
    <col min="9209" max="9209" width="12.85546875" customWidth="1"/>
    <col min="9210" max="9210" width="15.42578125" customWidth="1"/>
    <col min="9211" max="9211" width="19.42578125" customWidth="1"/>
    <col min="9212" max="9212" width="13.85546875" customWidth="1"/>
    <col min="9460" max="9460" width="3.42578125" customWidth="1"/>
    <col min="9461" max="9461" width="7" customWidth="1"/>
    <col min="9462" max="9462" width="9.85546875" customWidth="1"/>
    <col min="9463" max="9463" width="64.140625" customWidth="1"/>
    <col min="9464" max="9464" width="11.42578125" customWidth="1"/>
    <col min="9465" max="9465" width="12.85546875" customWidth="1"/>
    <col min="9466" max="9466" width="15.42578125" customWidth="1"/>
    <col min="9467" max="9467" width="19.42578125" customWidth="1"/>
    <col min="9468" max="9468" width="13.85546875" customWidth="1"/>
    <col min="9716" max="9716" width="3.42578125" customWidth="1"/>
    <col min="9717" max="9717" width="7" customWidth="1"/>
    <col min="9718" max="9718" width="9.85546875" customWidth="1"/>
    <col min="9719" max="9719" width="64.140625" customWidth="1"/>
    <col min="9720" max="9720" width="11.42578125" customWidth="1"/>
    <col min="9721" max="9721" width="12.85546875" customWidth="1"/>
    <col min="9722" max="9722" width="15.42578125" customWidth="1"/>
    <col min="9723" max="9723" width="19.42578125" customWidth="1"/>
    <col min="9724" max="9724" width="13.85546875" customWidth="1"/>
    <col min="9972" max="9972" width="3.42578125" customWidth="1"/>
    <col min="9973" max="9973" width="7" customWidth="1"/>
    <col min="9974" max="9974" width="9.85546875" customWidth="1"/>
    <col min="9975" max="9975" width="64.140625" customWidth="1"/>
    <col min="9976" max="9976" width="11.42578125" customWidth="1"/>
    <col min="9977" max="9977" width="12.85546875" customWidth="1"/>
    <col min="9978" max="9978" width="15.42578125" customWidth="1"/>
    <col min="9979" max="9979" width="19.42578125" customWidth="1"/>
    <col min="9980" max="9980" width="13.85546875" customWidth="1"/>
    <col min="10228" max="10228" width="3.42578125" customWidth="1"/>
    <col min="10229" max="10229" width="7" customWidth="1"/>
    <col min="10230" max="10230" width="9.85546875" customWidth="1"/>
    <col min="10231" max="10231" width="64.140625" customWidth="1"/>
    <col min="10232" max="10232" width="11.42578125" customWidth="1"/>
    <col min="10233" max="10233" width="12.85546875" customWidth="1"/>
    <col min="10234" max="10234" width="15.42578125" customWidth="1"/>
    <col min="10235" max="10235" width="19.42578125" customWidth="1"/>
    <col min="10236" max="10236" width="13.85546875" customWidth="1"/>
    <col min="10484" max="10484" width="3.42578125" customWidth="1"/>
    <col min="10485" max="10485" width="7" customWidth="1"/>
    <col min="10486" max="10486" width="9.85546875" customWidth="1"/>
    <col min="10487" max="10487" width="64.140625" customWidth="1"/>
    <col min="10488" max="10488" width="11.42578125" customWidth="1"/>
    <col min="10489" max="10489" width="12.85546875" customWidth="1"/>
    <col min="10490" max="10490" width="15.42578125" customWidth="1"/>
    <col min="10491" max="10491" width="19.42578125" customWidth="1"/>
    <col min="10492" max="10492" width="13.85546875" customWidth="1"/>
    <col min="10740" max="10740" width="3.42578125" customWidth="1"/>
    <col min="10741" max="10741" width="7" customWidth="1"/>
    <col min="10742" max="10742" width="9.85546875" customWidth="1"/>
    <col min="10743" max="10743" width="64.140625" customWidth="1"/>
    <col min="10744" max="10744" width="11.42578125" customWidth="1"/>
    <col min="10745" max="10745" width="12.85546875" customWidth="1"/>
    <col min="10746" max="10746" width="15.42578125" customWidth="1"/>
    <col min="10747" max="10747" width="19.42578125" customWidth="1"/>
    <col min="10748" max="10748" width="13.85546875" customWidth="1"/>
    <col min="10996" max="10996" width="3.42578125" customWidth="1"/>
    <col min="10997" max="10997" width="7" customWidth="1"/>
    <col min="10998" max="10998" width="9.85546875" customWidth="1"/>
    <col min="10999" max="10999" width="64.140625" customWidth="1"/>
    <col min="11000" max="11000" width="11.42578125" customWidth="1"/>
    <col min="11001" max="11001" width="12.85546875" customWidth="1"/>
    <col min="11002" max="11002" width="15.42578125" customWidth="1"/>
    <col min="11003" max="11003" width="19.42578125" customWidth="1"/>
    <col min="11004" max="11004" width="13.85546875" customWidth="1"/>
    <col min="11252" max="11252" width="3.42578125" customWidth="1"/>
    <col min="11253" max="11253" width="7" customWidth="1"/>
    <col min="11254" max="11254" width="9.85546875" customWidth="1"/>
    <col min="11255" max="11255" width="64.140625" customWidth="1"/>
    <col min="11256" max="11256" width="11.42578125" customWidth="1"/>
    <col min="11257" max="11257" width="12.85546875" customWidth="1"/>
    <col min="11258" max="11258" width="15.42578125" customWidth="1"/>
    <col min="11259" max="11259" width="19.42578125" customWidth="1"/>
    <col min="11260" max="11260" width="13.85546875" customWidth="1"/>
    <col min="11508" max="11508" width="3.42578125" customWidth="1"/>
    <col min="11509" max="11509" width="7" customWidth="1"/>
    <col min="11510" max="11510" width="9.85546875" customWidth="1"/>
    <col min="11511" max="11511" width="64.140625" customWidth="1"/>
    <col min="11512" max="11512" width="11.42578125" customWidth="1"/>
    <col min="11513" max="11513" width="12.85546875" customWidth="1"/>
    <col min="11514" max="11514" width="15.42578125" customWidth="1"/>
    <col min="11515" max="11515" width="19.42578125" customWidth="1"/>
    <col min="11516" max="11516" width="13.85546875" customWidth="1"/>
    <col min="11764" max="11764" width="3.42578125" customWidth="1"/>
    <col min="11765" max="11765" width="7" customWidth="1"/>
    <col min="11766" max="11766" width="9.85546875" customWidth="1"/>
    <col min="11767" max="11767" width="64.140625" customWidth="1"/>
    <col min="11768" max="11768" width="11.42578125" customWidth="1"/>
    <col min="11769" max="11769" width="12.85546875" customWidth="1"/>
    <col min="11770" max="11770" width="15.42578125" customWidth="1"/>
    <col min="11771" max="11771" width="19.42578125" customWidth="1"/>
    <col min="11772" max="11772" width="13.85546875" customWidth="1"/>
    <col min="12020" max="12020" width="3.42578125" customWidth="1"/>
    <col min="12021" max="12021" width="7" customWidth="1"/>
    <col min="12022" max="12022" width="9.85546875" customWidth="1"/>
    <col min="12023" max="12023" width="64.140625" customWidth="1"/>
    <col min="12024" max="12024" width="11.42578125" customWidth="1"/>
    <col min="12025" max="12025" width="12.85546875" customWidth="1"/>
    <col min="12026" max="12026" width="15.42578125" customWidth="1"/>
    <col min="12027" max="12027" width="19.42578125" customWidth="1"/>
    <col min="12028" max="12028" width="13.85546875" customWidth="1"/>
    <col min="12276" max="12276" width="3.42578125" customWidth="1"/>
    <col min="12277" max="12277" width="7" customWidth="1"/>
    <col min="12278" max="12278" width="9.85546875" customWidth="1"/>
    <col min="12279" max="12279" width="64.140625" customWidth="1"/>
    <col min="12280" max="12280" width="11.42578125" customWidth="1"/>
    <col min="12281" max="12281" width="12.85546875" customWidth="1"/>
    <col min="12282" max="12282" width="15.42578125" customWidth="1"/>
    <col min="12283" max="12283" width="19.42578125" customWidth="1"/>
    <col min="12284" max="12284" width="13.85546875" customWidth="1"/>
    <col min="12532" max="12532" width="3.42578125" customWidth="1"/>
    <col min="12533" max="12533" width="7" customWidth="1"/>
    <col min="12534" max="12534" width="9.85546875" customWidth="1"/>
    <col min="12535" max="12535" width="64.140625" customWidth="1"/>
    <col min="12536" max="12536" width="11.42578125" customWidth="1"/>
    <col min="12537" max="12537" width="12.85546875" customWidth="1"/>
    <col min="12538" max="12538" width="15.42578125" customWidth="1"/>
    <col min="12539" max="12539" width="19.42578125" customWidth="1"/>
    <col min="12540" max="12540" width="13.85546875" customWidth="1"/>
    <col min="12788" max="12788" width="3.42578125" customWidth="1"/>
    <col min="12789" max="12789" width="7" customWidth="1"/>
    <col min="12790" max="12790" width="9.85546875" customWidth="1"/>
    <col min="12791" max="12791" width="64.140625" customWidth="1"/>
    <col min="12792" max="12792" width="11.42578125" customWidth="1"/>
    <col min="12793" max="12793" width="12.85546875" customWidth="1"/>
    <col min="12794" max="12794" width="15.42578125" customWidth="1"/>
    <col min="12795" max="12795" width="19.42578125" customWidth="1"/>
    <col min="12796" max="12796" width="13.85546875" customWidth="1"/>
    <col min="13044" max="13044" width="3.42578125" customWidth="1"/>
    <col min="13045" max="13045" width="7" customWidth="1"/>
    <col min="13046" max="13046" width="9.85546875" customWidth="1"/>
    <col min="13047" max="13047" width="64.140625" customWidth="1"/>
    <col min="13048" max="13048" width="11.42578125" customWidth="1"/>
    <col min="13049" max="13049" width="12.85546875" customWidth="1"/>
    <col min="13050" max="13050" width="15.42578125" customWidth="1"/>
    <col min="13051" max="13051" width="19.42578125" customWidth="1"/>
    <col min="13052" max="13052" width="13.85546875" customWidth="1"/>
    <col min="13300" max="13300" width="3.42578125" customWidth="1"/>
    <col min="13301" max="13301" width="7" customWidth="1"/>
    <col min="13302" max="13302" width="9.85546875" customWidth="1"/>
    <col min="13303" max="13303" width="64.140625" customWidth="1"/>
    <col min="13304" max="13304" width="11.42578125" customWidth="1"/>
    <col min="13305" max="13305" width="12.85546875" customWidth="1"/>
    <col min="13306" max="13306" width="15.42578125" customWidth="1"/>
    <col min="13307" max="13307" width="19.42578125" customWidth="1"/>
    <col min="13308" max="13308" width="13.85546875" customWidth="1"/>
    <col min="13556" max="13556" width="3.42578125" customWidth="1"/>
    <col min="13557" max="13557" width="7" customWidth="1"/>
    <col min="13558" max="13558" width="9.85546875" customWidth="1"/>
    <col min="13559" max="13559" width="64.140625" customWidth="1"/>
    <col min="13560" max="13560" width="11.42578125" customWidth="1"/>
    <col min="13561" max="13561" width="12.85546875" customWidth="1"/>
    <col min="13562" max="13562" width="15.42578125" customWidth="1"/>
    <col min="13563" max="13563" width="19.42578125" customWidth="1"/>
    <col min="13564" max="13564" width="13.85546875" customWidth="1"/>
    <col min="13812" max="13812" width="3.42578125" customWidth="1"/>
    <col min="13813" max="13813" width="7" customWidth="1"/>
    <col min="13814" max="13814" width="9.85546875" customWidth="1"/>
    <col min="13815" max="13815" width="64.140625" customWidth="1"/>
    <col min="13816" max="13816" width="11.42578125" customWidth="1"/>
    <col min="13817" max="13817" width="12.85546875" customWidth="1"/>
    <col min="13818" max="13818" width="15.42578125" customWidth="1"/>
    <col min="13819" max="13819" width="19.42578125" customWidth="1"/>
    <col min="13820" max="13820" width="13.85546875" customWidth="1"/>
    <col min="14068" max="14068" width="3.42578125" customWidth="1"/>
    <col min="14069" max="14069" width="7" customWidth="1"/>
    <col min="14070" max="14070" width="9.85546875" customWidth="1"/>
    <col min="14071" max="14071" width="64.140625" customWidth="1"/>
    <col min="14072" max="14072" width="11.42578125" customWidth="1"/>
    <col min="14073" max="14073" width="12.85546875" customWidth="1"/>
    <col min="14074" max="14074" width="15.42578125" customWidth="1"/>
    <col min="14075" max="14075" width="19.42578125" customWidth="1"/>
    <col min="14076" max="14076" width="13.85546875" customWidth="1"/>
    <col min="14324" max="14324" width="3.42578125" customWidth="1"/>
    <col min="14325" max="14325" width="7" customWidth="1"/>
    <col min="14326" max="14326" width="9.85546875" customWidth="1"/>
    <col min="14327" max="14327" width="64.140625" customWidth="1"/>
    <col min="14328" max="14328" width="11.42578125" customWidth="1"/>
    <col min="14329" max="14329" width="12.85546875" customWidth="1"/>
    <col min="14330" max="14330" width="15.42578125" customWidth="1"/>
    <col min="14331" max="14331" width="19.42578125" customWidth="1"/>
    <col min="14332" max="14332" width="13.85546875" customWidth="1"/>
    <col min="14580" max="14580" width="3.42578125" customWidth="1"/>
    <col min="14581" max="14581" width="7" customWidth="1"/>
    <col min="14582" max="14582" width="9.85546875" customWidth="1"/>
    <col min="14583" max="14583" width="64.140625" customWidth="1"/>
    <col min="14584" max="14584" width="11.42578125" customWidth="1"/>
    <col min="14585" max="14585" width="12.85546875" customWidth="1"/>
    <col min="14586" max="14586" width="15.42578125" customWidth="1"/>
    <col min="14587" max="14587" width="19.42578125" customWidth="1"/>
    <col min="14588" max="14588" width="13.85546875" customWidth="1"/>
    <col min="14836" max="14836" width="3.42578125" customWidth="1"/>
    <col min="14837" max="14837" width="7" customWidth="1"/>
    <col min="14838" max="14838" width="9.85546875" customWidth="1"/>
    <col min="14839" max="14839" width="64.140625" customWidth="1"/>
    <col min="14840" max="14840" width="11.42578125" customWidth="1"/>
    <col min="14841" max="14841" width="12.85546875" customWidth="1"/>
    <col min="14842" max="14842" width="15.42578125" customWidth="1"/>
    <col min="14843" max="14843" width="19.42578125" customWidth="1"/>
    <col min="14844" max="14844" width="13.85546875" customWidth="1"/>
    <col min="15092" max="15092" width="3.42578125" customWidth="1"/>
    <col min="15093" max="15093" width="7" customWidth="1"/>
    <col min="15094" max="15094" width="9.85546875" customWidth="1"/>
    <col min="15095" max="15095" width="64.140625" customWidth="1"/>
    <col min="15096" max="15096" width="11.42578125" customWidth="1"/>
    <col min="15097" max="15097" width="12.85546875" customWidth="1"/>
    <col min="15098" max="15098" width="15.42578125" customWidth="1"/>
    <col min="15099" max="15099" width="19.42578125" customWidth="1"/>
    <col min="15100" max="15100" width="13.85546875" customWidth="1"/>
    <col min="15348" max="15348" width="3.42578125" customWidth="1"/>
    <col min="15349" max="15349" width="7" customWidth="1"/>
    <col min="15350" max="15350" width="9.85546875" customWidth="1"/>
    <col min="15351" max="15351" width="64.140625" customWidth="1"/>
    <col min="15352" max="15352" width="11.42578125" customWidth="1"/>
    <col min="15353" max="15353" width="12.85546875" customWidth="1"/>
    <col min="15354" max="15354" width="15.42578125" customWidth="1"/>
    <col min="15355" max="15355" width="19.42578125" customWidth="1"/>
    <col min="15356" max="15356" width="13.85546875" customWidth="1"/>
    <col min="15604" max="15604" width="3.42578125" customWidth="1"/>
    <col min="15605" max="15605" width="7" customWidth="1"/>
    <col min="15606" max="15606" width="9.85546875" customWidth="1"/>
    <col min="15607" max="15607" width="64.140625" customWidth="1"/>
    <col min="15608" max="15608" width="11.42578125" customWidth="1"/>
    <col min="15609" max="15609" width="12.85546875" customWidth="1"/>
    <col min="15610" max="15610" width="15.42578125" customWidth="1"/>
    <col min="15611" max="15611" width="19.42578125" customWidth="1"/>
    <col min="15612" max="15612" width="13.85546875" customWidth="1"/>
    <col min="15860" max="15860" width="3.42578125" customWidth="1"/>
    <col min="15861" max="15861" width="7" customWidth="1"/>
    <col min="15862" max="15862" width="9.85546875" customWidth="1"/>
    <col min="15863" max="15863" width="64.140625" customWidth="1"/>
    <col min="15864" max="15864" width="11.42578125" customWidth="1"/>
    <col min="15865" max="15865" width="12.85546875" customWidth="1"/>
    <col min="15866" max="15866" width="15.42578125" customWidth="1"/>
    <col min="15867" max="15867" width="19.42578125" customWidth="1"/>
    <col min="15868" max="15868" width="13.85546875" customWidth="1"/>
    <col min="16116" max="16116" width="3.42578125" customWidth="1"/>
    <col min="16117" max="16117" width="7" customWidth="1"/>
    <col min="16118" max="16118" width="9.85546875" customWidth="1"/>
    <col min="16119" max="16119" width="64.140625" customWidth="1"/>
    <col min="16120" max="16120" width="11.42578125" customWidth="1"/>
    <col min="16121" max="16121" width="12.85546875" customWidth="1"/>
    <col min="16122" max="16122" width="15.42578125" customWidth="1"/>
    <col min="16123" max="16123" width="19.42578125" customWidth="1"/>
    <col min="16124" max="16124" width="13.85546875" customWidth="1"/>
  </cols>
  <sheetData>
    <row r="1" spans="1:8" ht="84.75" customHeight="1" thickBot="1" x14ac:dyDescent="0.4">
      <c r="B1" s="574" t="s">
        <v>264</v>
      </c>
      <c r="C1" s="575"/>
      <c r="D1" s="575"/>
      <c r="E1" s="575"/>
      <c r="F1" s="575"/>
      <c r="G1" s="575"/>
      <c r="H1" s="576"/>
    </row>
    <row r="2" spans="1:8" ht="19.5" thickBot="1" x14ac:dyDescent="0.4">
      <c r="B2" s="538" t="s">
        <v>0</v>
      </c>
      <c r="C2" s="539"/>
      <c r="D2" s="539"/>
      <c r="E2" s="539"/>
      <c r="F2" s="539"/>
      <c r="G2" s="539"/>
      <c r="H2" s="563"/>
    </row>
    <row r="3" spans="1:8" ht="19.149999999999999" customHeight="1" thickBot="1" x14ac:dyDescent="0.4">
      <c r="B3" s="577" t="s">
        <v>203</v>
      </c>
      <c r="C3" s="578"/>
      <c r="D3" s="578"/>
      <c r="E3" s="578"/>
      <c r="F3" s="578"/>
      <c r="G3" s="578"/>
      <c r="H3" s="579"/>
    </row>
    <row r="4" spans="1:8" ht="24" customHeight="1" thickBot="1" x14ac:dyDescent="0.4">
      <c r="B4" s="29"/>
      <c r="C4" s="130"/>
      <c r="D4" s="567" t="s">
        <v>1</v>
      </c>
      <c r="E4" s="567"/>
      <c r="F4" s="567"/>
      <c r="G4" s="567"/>
      <c r="H4" s="568"/>
    </row>
    <row r="5" spans="1:8" ht="39.75" customHeight="1" x14ac:dyDescent="0.35">
      <c r="A5" s="3"/>
      <c r="B5" s="31"/>
      <c r="C5" s="32" t="s">
        <v>2</v>
      </c>
      <c r="D5" s="569" t="s">
        <v>3</v>
      </c>
      <c r="E5" s="570"/>
      <c r="F5" s="570"/>
      <c r="G5" s="570"/>
      <c r="H5" s="571"/>
    </row>
    <row r="6" spans="1:8" ht="134.25" customHeight="1" x14ac:dyDescent="0.35">
      <c r="A6" s="3"/>
      <c r="B6" s="33"/>
      <c r="C6" s="9" t="s">
        <v>4</v>
      </c>
      <c r="D6" s="551" t="s">
        <v>5</v>
      </c>
      <c r="E6" s="551"/>
      <c r="F6" s="551"/>
      <c r="G6" s="551"/>
      <c r="H6" s="552"/>
    </row>
    <row r="7" spans="1:8" ht="81" customHeight="1" x14ac:dyDescent="0.35">
      <c r="A7" s="3"/>
      <c r="B7" s="97"/>
      <c r="C7" s="9" t="s">
        <v>6</v>
      </c>
      <c r="D7" s="551" t="s">
        <v>7</v>
      </c>
      <c r="E7" s="551"/>
      <c r="F7" s="551"/>
      <c r="G7" s="551"/>
      <c r="H7" s="552"/>
    </row>
    <row r="8" spans="1:8" ht="78.75" customHeight="1" x14ac:dyDescent="0.35">
      <c r="A8" s="3"/>
      <c r="B8" s="97"/>
      <c r="C8" s="9" t="s">
        <v>8</v>
      </c>
      <c r="D8" s="551" t="s">
        <v>75</v>
      </c>
      <c r="E8" s="551"/>
      <c r="F8" s="551"/>
      <c r="G8" s="551"/>
      <c r="H8" s="552"/>
    </row>
    <row r="9" spans="1:8" ht="135.75" customHeight="1" x14ac:dyDescent="0.35">
      <c r="A9" s="3"/>
      <c r="B9" s="97"/>
      <c r="C9" s="9" t="s">
        <v>9</v>
      </c>
      <c r="D9" s="551" t="s">
        <v>61</v>
      </c>
      <c r="E9" s="551"/>
      <c r="F9" s="551"/>
      <c r="G9" s="551"/>
      <c r="H9" s="552"/>
    </row>
    <row r="10" spans="1:8" ht="76.5" customHeight="1" x14ac:dyDescent="0.35">
      <c r="A10" s="3"/>
      <c r="B10" s="97"/>
      <c r="C10" s="9" t="s">
        <v>10</v>
      </c>
      <c r="D10" s="551" t="s">
        <v>62</v>
      </c>
      <c r="E10" s="551"/>
      <c r="F10" s="551"/>
      <c r="G10" s="551"/>
      <c r="H10" s="552"/>
    </row>
    <row r="11" spans="1:8" ht="37.5" customHeight="1" x14ac:dyDescent="0.35">
      <c r="A11" s="3"/>
      <c r="B11" s="97"/>
      <c r="C11" s="9" t="s">
        <v>11</v>
      </c>
      <c r="D11" s="551" t="s">
        <v>12</v>
      </c>
      <c r="E11" s="551"/>
      <c r="F11" s="551"/>
      <c r="G11" s="551"/>
      <c r="H11" s="552"/>
    </row>
    <row r="12" spans="1:8" ht="136.5" customHeight="1" x14ac:dyDescent="0.35">
      <c r="A12" s="3"/>
      <c r="B12" s="97"/>
      <c r="C12" s="9" t="s">
        <v>13</v>
      </c>
      <c r="D12" s="551" t="s">
        <v>94</v>
      </c>
      <c r="E12" s="551"/>
      <c r="F12" s="551"/>
      <c r="G12" s="551"/>
      <c r="H12" s="552"/>
    </row>
    <row r="13" spans="1:8" ht="78" customHeight="1" x14ac:dyDescent="0.35">
      <c r="A13" s="3"/>
      <c r="B13" s="97"/>
      <c r="C13" s="28" t="s">
        <v>14</v>
      </c>
      <c r="D13" s="551" t="s">
        <v>15</v>
      </c>
      <c r="E13" s="551"/>
      <c r="F13" s="551"/>
      <c r="G13" s="551"/>
      <c r="H13" s="552"/>
    </row>
    <row r="14" spans="1:8" ht="105.75" customHeight="1" x14ac:dyDescent="0.35">
      <c r="A14" s="3"/>
      <c r="B14" s="97"/>
      <c r="C14" s="9" t="s">
        <v>16</v>
      </c>
      <c r="D14" s="553" t="s">
        <v>151</v>
      </c>
      <c r="E14" s="554"/>
      <c r="F14" s="554"/>
      <c r="G14" s="554"/>
      <c r="H14" s="555"/>
    </row>
    <row r="15" spans="1:8" ht="182.25" customHeight="1" x14ac:dyDescent="0.35">
      <c r="A15" s="3"/>
      <c r="B15" s="97"/>
      <c r="C15" s="9" t="s">
        <v>17</v>
      </c>
      <c r="D15" s="551" t="s">
        <v>18</v>
      </c>
      <c r="E15" s="551"/>
      <c r="F15" s="551"/>
      <c r="G15" s="551"/>
      <c r="H15" s="552"/>
    </row>
    <row r="16" spans="1:8" ht="154.5" customHeight="1" x14ac:dyDescent="0.35">
      <c r="A16" s="3"/>
      <c r="B16" s="97"/>
      <c r="C16" s="9" t="s">
        <v>19</v>
      </c>
      <c r="D16" s="551" t="s">
        <v>20</v>
      </c>
      <c r="E16" s="551"/>
      <c r="F16" s="551"/>
      <c r="G16" s="551"/>
      <c r="H16" s="552"/>
    </row>
    <row r="17" spans="1:31" ht="106.5" customHeight="1" x14ac:dyDescent="0.35">
      <c r="A17" s="3"/>
      <c r="B17" s="97"/>
      <c r="C17" s="9" t="s">
        <v>21</v>
      </c>
      <c r="D17" s="551" t="s">
        <v>22</v>
      </c>
      <c r="E17" s="551"/>
      <c r="F17" s="551"/>
      <c r="G17" s="551"/>
      <c r="H17" s="552"/>
    </row>
    <row r="18" spans="1:31" ht="86.25" customHeight="1" x14ac:dyDescent="0.35">
      <c r="A18" s="3"/>
      <c r="B18" s="97"/>
      <c r="C18" s="9" t="s">
        <v>23</v>
      </c>
      <c r="D18" s="551" t="s">
        <v>76</v>
      </c>
      <c r="E18" s="551"/>
      <c r="F18" s="551"/>
      <c r="G18" s="551"/>
      <c r="H18" s="552"/>
    </row>
    <row r="19" spans="1:31" ht="70.5" customHeight="1" thickBot="1" x14ac:dyDescent="0.4">
      <c r="A19" s="3"/>
      <c r="B19" s="34"/>
      <c r="C19" s="35" t="s">
        <v>24</v>
      </c>
      <c r="D19" s="556" t="s">
        <v>77</v>
      </c>
      <c r="E19" s="556"/>
      <c r="F19" s="556"/>
      <c r="G19" s="556"/>
      <c r="H19" s="557"/>
    </row>
    <row r="20" spans="1:31" ht="18.75" thickBot="1" x14ac:dyDescent="0.4">
      <c r="B20" s="131"/>
      <c r="C20" s="131"/>
      <c r="D20" s="131"/>
      <c r="E20" s="131"/>
      <c r="F20" s="132"/>
      <c r="G20" s="131"/>
      <c r="H20" s="131"/>
    </row>
    <row r="21" spans="1:31" ht="56.25" x14ac:dyDescent="0.35">
      <c r="B21" s="31" t="s">
        <v>25</v>
      </c>
      <c r="C21" s="36" t="s">
        <v>55</v>
      </c>
      <c r="D21" s="36" t="s">
        <v>26</v>
      </c>
      <c r="E21" s="36" t="s">
        <v>27</v>
      </c>
      <c r="F21" s="4" t="s">
        <v>28</v>
      </c>
      <c r="G21" s="37" t="s">
        <v>29</v>
      </c>
      <c r="H21" s="38" t="s">
        <v>30</v>
      </c>
    </row>
    <row r="22" spans="1:31" ht="19.5" thickBot="1" x14ac:dyDescent="0.4">
      <c r="B22" s="133">
        <v>1</v>
      </c>
      <c r="C22" s="134">
        <v>2</v>
      </c>
      <c r="D22" s="134">
        <v>3</v>
      </c>
      <c r="E22" s="134">
        <v>4</v>
      </c>
      <c r="F22" s="134">
        <v>5</v>
      </c>
      <c r="G22" s="135">
        <v>6</v>
      </c>
      <c r="H22" s="136">
        <v>7</v>
      </c>
    </row>
    <row r="23" spans="1:31" ht="19.5" thickBot="1" x14ac:dyDescent="0.4">
      <c r="B23" s="39"/>
      <c r="C23" s="137"/>
      <c r="D23" s="192" t="s">
        <v>31</v>
      </c>
      <c r="E23" s="138"/>
      <c r="F23" s="139"/>
      <c r="G23" s="140"/>
      <c r="H23" s="141"/>
    </row>
    <row r="24" spans="1:31" ht="19.5" customHeight="1" x14ac:dyDescent="0.35">
      <c r="B24" s="8">
        <v>1</v>
      </c>
      <c r="C24" s="94" t="s">
        <v>132</v>
      </c>
      <c r="D24" s="40" t="s">
        <v>32</v>
      </c>
      <c r="E24" s="21" t="s">
        <v>33</v>
      </c>
      <c r="F24" s="390">
        <v>1</v>
      </c>
      <c r="G24" s="472">
        <v>0</v>
      </c>
      <c r="H24" s="475">
        <f t="shared" ref="H24:H29" si="0">F24*G24</f>
        <v>0</v>
      </c>
    </row>
    <row r="25" spans="1:31" ht="36" customHeight="1" x14ac:dyDescent="0.35">
      <c r="B25" s="71">
        <v>2</v>
      </c>
      <c r="C25" s="70" t="s">
        <v>133</v>
      </c>
      <c r="D25" s="72" t="s">
        <v>34</v>
      </c>
      <c r="E25" s="73" t="s">
        <v>33</v>
      </c>
      <c r="F25" s="391">
        <v>1</v>
      </c>
      <c r="G25" s="451">
        <v>0</v>
      </c>
      <c r="H25" s="476">
        <f t="shared" si="0"/>
        <v>0</v>
      </c>
    </row>
    <row r="26" spans="1:31" ht="22.5" customHeight="1" x14ac:dyDescent="0.35">
      <c r="B26" s="71">
        <v>3</v>
      </c>
      <c r="C26" s="95" t="s">
        <v>134</v>
      </c>
      <c r="D26" s="41" t="s">
        <v>35</v>
      </c>
      <c r="E26" s="73" t="s">
        <v>33</v>
      </c>
      <c r="F26" s="391">
        <v>1</v>
      </c>
      <c r="G26" s="451">
        <v>0</v>
      </c>
      <c r="H26" s="476">
        <f t="shared" si="0"/>
        <v>0</v>
      </c>
    </row>
    <row r="27" spans="1:31" ht="36" customHeight="1" x14ac:dyDescent="0.35">
      <c r="B27" s="71">
        <v>4</v>
      </c>
      <c r="C27" s="95" t="s">
        <v>135</v>
      </c>
      <c r="D27" s="41" t="s">
        <v>57</v>
      </c>
      <c r="E27" s="73" t="s">
        <v>33</v>
      </c>
      <c r="F27" s="391">
        <v>1</v>
      </c>
      <c r="G27" s="451">
        <v>0</v>
      </c>
      <c r="H27" s="476">
        <f t="shared" si="0"/>
        <v>0</v>
      </c>
    </row>
    <row r="28" spans="1:31" ht="77.25" customHeight="1" x14ac:dyDescent="0.35">
      <c r="B28" s="71">
        <v>5</v>
      </c>
      <c r="C28" s="95" t="s">
        <v>136</v>
      </c>
      <c r="D28" s="41" t="s">
        <v>364</v>
      </c>
      <c r="E28" s="73" t="s">
        <v>33</v>
      </c>
      <c r="F28" s="391">
        <v>1</v>
      </c>
      <c r="G28" s="451">
        <v>0</v>
      </c>
      <c r="H28" s="476">
        <f t="shared" si="0"/>
        <v>0</v>
      </c>
    </row>
    <row r="29" spans="1:31" ht="36.75" customHeight="1" thickBot="1" x14ac:dyDescent="0.4">
      <c r="B29" s="17">
        <v>6</v>
      </c>
      <c r="C29" s="42">
        <v>14</v>
      </c>
      <c r="D29" s="43" t="s">
        <v>78</v>
      </c>
      <c r="E29" s="16" t="s">
        <v>33</v>
      </c>
      <c r="F29" s="393">
        <v>1</v>
      </c>
      <c r="G29" s="477">
        <v>0</v>
      </c>
      <c r="H29" s="478">
        <f t="shared" si="0"/>
        <v>0</v>
      </c>
    </row>
    <row r="30" spans="1:31" ht="21.75" customHeight="1" thickBot="1" x14ac:dyDescent="0.4">
      <c r="B30" s="44"/>
      <c r="C30" s="45"/>
      <c r="D30" s="542" t="s">
        <v>56</v>
      </c>
      <c r="E30" s="542"/>
      <c r="F30" s="542"/>
      <c r="G30" s="543"/>
      <c r="H30" s="491">
        <f>SUM(H24:H29)</f>
        <v>0</v>
      </c>
    </row>
    <row r="31" spans="1:31" s="6" customFormat="1" ht="19.5" thickBot="1" x14ac:dyDescent="0.4">
      <c r="A31" s="5"/>
      <c r="B31" s="128"/>
      <c r="C31" s="276"/>
      <c r="D31" s="192" t="s">
        <v>36</v>
      </c>
      <c r="E31" s="277"/>
      <c r="F31" s="277"/>
      <c r="G31" s="277"/>
      <c r="H31" s="497"/>
      <c r="I31" s="5"/>
      <c r="J31" s="5"/>
      <c r="K31" s="5"/>
      <c r="L31" s="5"/>
      <c r="M31" s="5"/>
      <c r="N31" s="5"/>
      <c r="O31" s="5"/>
      <c r="P31" s="5"/>
      <c r="Q31" s="5"/>
      <c r="R31" s="5"/>
      <c r="S31" s="5"/>
      <c r="T31" s="5"/>
      <c r="U31" s="5"/>
      <c r="V31" s="5"/>
      <c r="W31" s="5"/>
      <c r="X31" s="5"/>
      <c r="Y31" s="5"/>
      <c r="Z31" s="5"/>
      <c r="AA31" s="5"/>
      <c r="AB31" s="5"/>
      <c r="AC31" s="5"/>
      <c r="AD31" s="5"/>
      <c r="AE31" s="5"/>
    </row>
    <row r="32" spans="1:31" s="6" customFormat="1" ht="18.75" x14ac:dyDescent="0.35">
      <c r="A32" s="5"/>
      <c r="B32" s="8">
        <v>7</v>
      </c>
      <c r="C32" s="94" t="s">
        <v>67</v>
      </c>
      <c r="D32" s="46" t="s">
        <v>172</v>
      </c>
      <c r="E32" s="21" t="s">
        <v>37</v>
      </c>
      <c r="F32" s="390">
        <v>0.36</v>
      </c>
      <c r="G32" s="472">
        <v>0</v>
      </c>
      <c r="H32" s="475">
        <f>F32*G32</f>
        <v>0</v>
      </c>
      <c r="I32" s="5"/>
      <c r="J32" s="5"/>
      <c r="K32" s="5"/>
      <c r="L32" s="5"/>
      <c r="M32" s="5"/>
      <c r="N32" s="5"/>
      <c r="O32" s="5"/>
      <c r="P32" s="5"/>
      <c r="Q32" s="5"/>
      <c r="R32" s="5"/>
      <c r="S32" s="5"/>
      <c r="T32" s="5"/>
      <c r="U32" s="5"/>
      <c r="V32" s="5"/>
      <c r="W32" s="5"/>
      <c r="X32" s="5"/>
      <c r="Y32" s="5"/>
      <c r="Z32" s="5"/>
      <c r="AA32" s="5"/>
      <c r="AB32" s="5"/>
      <c r="AC32" s="5"/>
      <c r="AD32" s="5"/>
      <c r="AE32" s="5"/>
    </row>
    <row r="33" spans="1:31" s="6" customFormat="1" ht="37.5" x14ac:dyDescent="0.35">
      <c r="A33" s="5"/>
      <c r="B33" s="71">
        <v>8</v>
      </c>
      <c r="C33" s="95" t="s">
        <v>69</v>
      </c>
      <c r="D33" s="7" t="s">
        <v>175</v>
      </c>
      <c r="E33" s="73" t="s">
        <v>38</v>
      </c>
      <c r="F33" s="391">
        <v>345</v>
      </c>
      <c r="G33" s="451">
        <v>0</v>
      </c>
      <c r="H33" s="476">
        <f t="shared" ref="H33:H36" si="1">F33*G33</f>
        <v>0</v>
      </c>
      <c r="I33" s="5"/>
      <c r="J33" s="5"/>
      <c r="K33" s="5"/>
      <c r="L33" s="5"/>
      <c r="M33" s="5"/>
      <c r="N33" s="5"/>
      <c r="O33" s="5"/>
      <c r="P33" s="5"/>
      <c r="Q33" s="5"/>
      <c r="R33" s="5"/>
      <c r="S33" s="5"/>
      <c r="T33" s="5"/>
      <c r="U33" s="5"/>
      <c r="V33" s="5"/>
      <c r="W33" s="5"/>
      <c r="X33" s="5"/>
      <c r="Y33" s="5"/>
      <c r="Z33" s="5"/>
      <c r="AA33" s="5"/>
      <c r="AB33" s="5"/>
      <c r="AC33" s="5"/>
      <c r="AD33" s="5"/>
      <c r="AE33" s="5"/>
    </row>
    <row r="34" spans="1:31" s="6" customFormat="1" ht="37.5" x14ac:dyDescent="0.35">
      <c r="A34" s="5"/>
      <c r="B34" s="71">
        <v>9</v>
      </c>
      <c r="C34" s="95" t="s">
        <v>69</v>
      </c>
      <c r="D34" s="7" t="s">
        <v>204</v>
      </c>
      <c r="E34" s="73" t="s">
        <v>39</v>
      </c>
      <c r="F34" s="391">
        <v>763</v>
      </c>
      <c r="G34" s="451">
        <v>0</v>
      </c>
      <c r="H34" s="476">
        <f t="shared" si="1"/>
        <v>0</v>
      </c>
      <c r="I34" s="5"/>
      <c r="J34" s="5"/>
      <c r="K34" s="5"/>
      <c r="L34" s="5"/>
      <c r="M34" s="5"/>
      <c r="N34" s="5"/>
      <c r="O34" s="5"/>
      <c r="P34" s="5"/>
      <c r="Q34" s="5"/>
      <c r="R34" s="5"/>
      <c r="S34" s="5"/>
      <c r="T34" s="5"/>
      <c r="U34" s="5"/>
      <c r="V34" s="5"/>
      <c r="W34" s="5"/>
      <c r="X34" s="5"/>
      <c r="Y34" s="5"/>
      <c r="Z34" s="5"/>
      <c r="AA34" s="5"/>
      <c r="AB34" s="5"/>
      <c r="AC34" s="5"/>
      <c r="AD34" s="5"/>
      <c r="AE34" s="5"/>
    </row>
    <row r="35" spans="1:31" s="5" customFormat="1" ht="37.5" x14ac:dyDescent="0.35">
      <c r="B35" s="71">
        <v>10</v>
      </c>
      <c r="C35" s="95" t="s">
        <v>160</v>
      </c>
      <c r="D35" s="7" t="s">
        <v>209</v>
      </c>
      <c r="E35" s="73" t="s">
        <v>38</v>
      </c>
      <c r="F35" s="391">
        <v>21</v>
      </c>
      <c r="G35" s="451">
        <v>0</v>
      </c>
      <c r="H35" s="476">
        <f t="shared" si="1"/>
        <v>0</v>
      </c>
    </row>
    <row r="36" spans="1:31" s="6" customFormat="1" ht="57" thickBot="1" x14ac:dyDescent="0.4">
      <c r="A36" s="5"/>
      <c r="B36" s="17">
        <v>11</v>
      </c>
      <c r="C36" s="146" t="s">
        <v>305</v>
      </c>
      <c r="D36" s="147" t="s">
        <v>174</v>
      </c>
      <c r="E36" s="16" t="s">
        <v>41</v>
      </c>
      <c r="F36" s="393">
        <v>2</v>
      </c>
      <c r="G36" s="477">
        <v>0</v>
      </c>
      <c r="H36" s="478">
        <f t="shared" si="1"/>
        <v>0</v>
      </c>
      <c r="I36" s="5"/>
      <c r="J36" s="5"/>
      <c r="K36" s="5"/>
      <c r="L36" s="5"/>
      <c r="M36" s="5"/>
      <c r="N36" s="5"/>
      <c r="O36" s="5"/>
      <c r="P36" s="5"/>
      <c r="Q36" s="5"/>
      <c r="R36" s="5"/>
      <c r="S36" s="5"/>
      <c r="T36" s="5"/>
      <c r="U36" s="5"/>
      <c r="V36" s="5"/>
      <c r="W36" s="5"/>
      <c r="X36" s="5"/>
      <c r="Y36" s="5"/>
      <c r="Z36" s="5"/>
      <c r="AA36" s="5"/>
      <c r="AB36" s="5"/>
      <c r="AC36" s="5"/>
      <c r="AD36" s="5"/>
      <c r="AE36" s="5"/>
    </row>
    <row r="37" spans="1:31" s="6" customFormat="1" ht="19.899999999999999" customHeight="1" thickBot="1" x14ac:dyDescent="0.4">
      <c r="A37" s="5"/>
      <c r="B37" s="541" t="s">
        <v>42</v>
      </c>
      <c r="C37" s="542"/>
      <c r="D37" s="542"/>
      <c r="E37" s="542"/>
      <c r="F37" s="542"/>
      <c r="G37" s="543"/>
      <c r="H37" s="491">
        <f>SUM(H32:H36)</f>
        <v>0</v>
      </c>
      <c r="I37" s="5"/>
      <c r="J37" s="5"/>
      <c r="K37" s="5"/>
      <c r="L37" s="5"/>
      <c r="M37" s="5"/>
      <c r="N37" s="5"/>
      <c r="O37" s="5"/>
      <c r="P37" s="5"/>
      <c r="Q37" s="5"/>
      <c r="R37" s="5"/>
      <c r="S37" s="5"/>
      <c r="T37" s="5"/>
      <c r="U37" s="5"/>
      <c r="V37" s="5"/>
      <c r="W37" s="5"/>
      <c r="X37" s="5"/>
      <c r="Y37" s="5"/>
      <c r="Z37" s="5"/>
      <c r="AA37" s="5"/>
      <c r="AB37" s="5"/>
      <c r="AC37" s="5"/>
      <c r="AD37" s="5"/>
      <c r="AE37" s="5"/>
    </row>
    <row r="38" spans="1:31" s="6" customFormat="1" ht="16.149999999999999" customHeight="1" thickBot="1" x14ac:dyDescent="0.4">
      <c r="A38" s="5"/>
      <c r="B38" s="148"/>
      <c r="C38" s="148"/>
      <c r="D38" s="192" t="s">
        <v>43</v>
      </c>
      <c r="E38" s="156"/>
      <c r="F38" s="150"/>
      <c r="G38" s="150"/>
      <c r="H38" s="151"/>
      <c r="I38" s="5"/>
      <c r="J38" s="5"/>
      <c r="K38" s="5"/>
      <c r="L38" s="5"/>
      <c r="M38" s="5"/>
      <c r="N38" s="5"/>
      <c r="O38" s="5"/>
      <c r="P38" s="5"/>
      <c r="Q38" s="5"/>
      <c r="R38" s="5"/>
      <c r="S38" s="5"/>
      <c r="T38" s="5"/>
      <c r="U38" s="5"/>
      <c r="V38" s="5"/>
      <c r="W38" s="5"/>
      <c r="X38" s="5"/>
      <c r="Y38" s="5"/>
      <c r="Z38" s="5"/>
      <c r="AA38" s="5"/>
      <c r="AB38" s="5"/>
      <c r="AC38" s="5"/>
      <c r="AD38" s="5"/>
      <c r="AE38" s="5"/>
    </row>
    <row r="39" spans="1:31" s="6" customFormat="1" ht="75" x14ac:dyDescent="0.35">
      <c r="A39" s="5"/>
      <c r="B39" s="8">
        <v>12</v>
      </c>
      <c r="C39" s="94" t="s">
        <v>70</v>
      </c>
      <c r="D39" s="189" t="s">
        <v>86</v>
      </c>
      <c r="E39" s="21" t="s">
        <v>40</v>
      </c>
      <c r="F39" s="390">
        <v>675.33</v>
      </c>
      <c r="G39" s="472">
        <v>0</v>
      </c>
      <c r="H39" s="475">
        <f>F39*G39</f>
        <v>0</v>
      </c>
      <c r="I39" s="5"/>
      <c r="J39" s="5"/>
      <c r="K39" s="5"/>
      <c r="L39" s="5"/>
      <c r="M39" s="5"/>
      <c r="N39" s="5"/>
      <c r="O39" s="5"/>
      <c r="P39" s="5"/>
      <c r="Q39" s="5"/>
      <c r="R39" s="5"/>
      <c r="S39" s="5"/>
      <c r="T39" s="5"/>
      <c r="U39" s="5"/>
      <c r="V39" s="5"/>
      <c r="W39" s="5"/>
      <c r="X39" s="5"/>
      <c r="Y39" s="5"/>
      <c r="Z39" s="5"/>
      <c r="AA39" s="5"/>
      <c r="AB39" s="5"/>
      <c r="AC39" s="5"/>
      <c r="AD39" s="5"/>
      <c r="AE39" s="5"/>
    </row>
    <row r="40" spans="1:31" s="6" customFormat="1" ht="27.75" customHeight="1" thickBot="1" x14ac:dyDescent="0.4">
      <c r="A40" s="5"/>
      <c r="B40" s="17">
        <v>13</v>
      </c>
      <c r="C40" s="146" t="s">
        <v>71</v>
      </c>
      <c r="D40" s="147" t="s">
        <v>177</v>
      </c>
      <c r="E40" s="16" t="s">
        <v>39</v>
      </c>
      <c r="F40" s="393">
        <v>1814.01</v>
      </c>
      <c r="G40" s="477">
        <v>0</v>
      </c>
      <c r="H40" s="478">
        <f>F40*G40</f>
        <v>0</v>
      </c>
      <c r="I40" s="5"/>
      <c r="J40" s="5"/>
      <c r="K40" s="5"/>
      <c r="L40" s="5"/>
      <c r="M40" s="5"/>
      <c r="N40" s="5"/>
      <c r="O40" s="5"/>
      <c r="P40" s="5"/>
      <c r="Q40" s="5"/>
      <c r="R40" s="5"/>
      <c r="S40" s="5"/>
      <c r="T40" s="5"/>
      <c r="U40" s="5"/>
      <c r="V40" s="5"/>
      <c r="W40" s="5"/>
      <c r="X40" s="5"/>
      <c r="Y40" s="5"/>
      <c r="Z40" s="5"/>
      <c r="AA40" s="5"/>
      <c r="AB40" s="5"/>
      <c r="AC40" s="5"/>
      <c r="AD40" s="5"/>
      <c r="AE40" s="5"/>
    </row>
    <row r="41" spans="1:31" s="6" customFormat="1" ht="19.5" customHeight="1" thickBot="1" x14ac:dyDescent="0.4">
      <c r="A41" s="5"/>
      <c r="B41" s="541" t="s">
        <v>44</v>
      </c>
      <c r="C41" s="542"/>
      <c r="D41" s="542"/>
      <c r="E41" s="542"/>
      <c r="F41" s="542"/>
      <c r="G41" s="543"/>
      <c r="H41" s="491">
        <f>SUM(H39:H40)</f>
        <v>0</v>
      </c>
      <c r="I41" s="5"/>
      <c r="J41" s="5"/>
      <c r="K41" s="5"/>
      <c r="L41" s="5"/>
      <c r="M41" s="5"/>
      <c r="N41" s="5"/>
      <c r="O41" s="5"/>
      <c r="P41" s="5"/>
      <c r="Q41" s="5"/>
      <c r="R41" s="5"/>
      <c r="S41" s="5"/>
      <c r="T41" s="5"/>
      <c r="U41" s="5"/>
      <c r="V41" s="5"/>
      <c r="W41" s="5"/>
      <c r="X41" s="5"/>
      <c r="Y41" s="5"/>
      <c r="Z41" s="5"/>
      <c r="AA41" s="5"/>
      <c r="AB41" s="5"/>
      <c r="AC41" s="5"/>
      <c r="AD41" s="5"/>
      <c r="AE41" s="5"/>
    </row>
    <row r="42" spans="1:31" s="6" customFormat="1" ht="16.899999999999999" customHeight="1" thickBot="1" x14ac:dyDescent="0.4">
      <c r="A42" s="279"/>
      <c r="B42" s="268"/>
      <c r="C42" s="269"/>
      <c r="D42" s="192" t="s">
        <v>45</v>
      </c>
      <c r="E42" s="156"/>
      <c r="F42" s="270"/>
      <c r="G42" s="270"/>
      <c r="H42" s="158"/>
      <c r="I42" s="5"/>
      <c r="J42" s="5"/>
      <c r="K42" s="5"/>
      <c r="L42" s="5"/>
      <c r="M42" s="5"/>
      <c r="N42" s="5"/>
      <c r="O42" s="5"/>
      <c r="P42" s="5"/>
      <c r="Q42" s="5"/>
      <c r="R42" s="5"/>
      <c r="S42" s="5"/>
      <c r="T42" s="5"/>
      <c r="U42" s="5"/>
      <c r="V42" s="5"/>
      <c r="W42" s="5"/>
      <c r="X42" s="5"/>
      <c r="Y42" s="5"/>
      <c r="Z42" s="5"/>
      <c r="AA42" s="5"/>
      <c r="AB42" s="5"/>
      <c r="AC42" s="5"/>
      <c r="AD42" s="5"/>
      <c r="AE42" s="5"/>
    </row>
    <row r="43" spans="1:31" s="6" customFormat="1" ht="50.25" customHeight="1" x14ac:dyDescent="0.35">
      <c r="A43" s="279"/>
      <c r="B43" s="8">
        <v>14</v>
      </c>
      <c r="C43" s="335" t="s">
        <v>72</v>
      </c>
      <c r="D43" s="46" t="s">
        <v>208</v>
      </c>
      <c r="E43" s="21" t="s">
        <v>40</v>
      </c>
      <c r="F43" s="390">
        <v>541.20000000000005</v>
      </c>
      <c r="G43" s="472">
        <v>0</v>
      </c>
      <c r="H43" s="475">
        <f t="shared" ref="H43:H48" si="2">(F43*G43)</f>
        <v>0</v>
      </c>
      <c r="I43" s="5"/>
      <c r="J43" s="5"/>
      <c r="K43" s="5"/>
      <c r="L43" s="5"/>
      <c r="M43" s="5"/>
      <c r="N43" s="5"/>
      <c r="O43" s="5"/>
      <c r="P43" s="5"/>
      <c r="Q43" s="5"/>
      <c r="R43" s="5"/>
      <c r="S43" s="5"/>
      <c r="T43" s="5"/>
      <c r="U43" s="5"/>
      <c r="V43" s="5"/>
      <c r="W43" s="5"/>
      <c r="X43" s="5"/>
      <c r="Y43" s="5"/>
      <c r="Z43" s="5"/>
      <c r="AA43" s="5"/>
      <c r="AB43" s="5"/>
      <c r="AC43" s="5"/>
      <c r="AD43" s="5"/>
      <c r="AE43" s="5"/>
    </row>
    <row r="44" spans="1:31" ht="35.25" customHeight="1" x14ac:dyDescent="0.35">
      <c r="A44" s="314"/>
      <c r="B44" s="71">
        <v>15</v>
      </c>
      <c r="C44" s="93" t="s">
        <v>73</v>
      </c>
      <c r="D44" s="91" t="s">
        <v>146</v>
      </c>
      <c r="E44" s="92" t="s">
        <v>39</v>
      </c>
      <c r="F44" s="395">
        <v>1814.01</v>
      </c>
      <c r="G44" s="451">
        <v>0</v>
      </c>
      <c r="H44" s="476">
        <f t="shared" si="2"/>
        <v>0</v>
      </c>
      <c r="I44"/>
      <c r="J44"/>
      <c r="K44"/>
      <c r="L44"/>
      <c r="M44"/>
      <c r="N44"/>
      <c r="O44"/>
      <c r="P44"/>
      <c r="Q44"/>
      <c r="R44"/>
      <c r="S44"/>
      <c r="T44"/>
      <c r="U44"/>
      <c r="V44"/>
      <c r="W44"/>
      <c r="X44"/>
      <c r="Y44"/>
      <c r="Z44"/>
      <c r="AA44"/>
      <c r="AB44"/>
      <c r="AC44"/>
      <c r="AD44"/>
      <c r="AE44"/>
    </row>
    <row r="45" spans="1:31" s="6" customFormat="1" ht="39" customHeight="1" x14ac:dyDescent="0.35">
      <c r="A45" s="279"/>
      <c r="B45" s="71">
        <v>16</v>
      </c>
      <c r="C45" s="93" t="s">
        <v>74</v>
      </c>
      <c r="D45" s="7" t="s">
        <v>210</v>
      </c>
      <c r="E45" s="73" t="s">
        <v>39</v>
      </c>
      <c r="F45" s="395">
        <v>1814.01</v>
      </c>
      <c r="G45" s="451">
        <v>0</v>
      </c>
      <c r="H45" s="476">
        <f>(F45*G45)</f>
        <v>0</v>
      </c>
      <c r="I45" s="5"/>
      <c r="J45" s="5"/>
      <c r="K45" s="5"/>
      <c r="L45" s="5"/>
      <c r="M45" s="5"/>
      <c r="N45" s="5"/>
      <c r="O45" s="5"/>
      <c r="P45" s="5"/>
      <c r="Q45" s="5"/>
      <c r="R45" s="5"/>
      <c r="S45" s="5"/>
      <c r="T45" s="5"/>
      <c r="U45" s="5"/>
      <c r="V45" s="5"/>
      <c r="W45" s="5"/>
      <c r="X45" s="5"/>
      <c r="Y45" s="5"/>
      <c r="Z45" s="5"/>
      <c r="AA45" s="5"/>
      <c r="AB45" s="5"/>
      <c r="AC45" s="5"/>
      <c r="AD45" s="5"/>
      <c r="AE45" s="5"/>
    </row>
    <row r="46" spans="1:31" ht="38.25" customHeight="1" x14ac:dyDescent="0.35">
      <c r="A46" s="314"/>
      <c r="B46" s="71">
        <v>17</v>
      </c>
      <c r="C46" s="93" t="s">
        <v>162</v>
      </c>
      <c r="D46" s="91" t="s">
        <v>205</v>
      </c>
      <c r="E46" s="73" t="s">
        <v>38</v>
      </c>
      <c r="F46" s="395">
        <v>21</v>
      </c>
      <c r="G46" s="451">
        <v>0</v>
      </c>
      <c r="H46" s="476">
        <f>(F46*G46)</f>
        <v>0</v>
      </c>
      <c r="I46"/>
      <c r="J46"/>
      <c r="K46"/>
      <c r="L46"/>
      <c r="M46"/>
      <c r="N46"/>
      <c r="O46"/>
      <c r="P46"/>
      <c r="Q46"/>
      <c r="R46"/>
      <c r="S46"/>
      <c r="T46"/>
      <c r="U46"/>
      <c r="V46"/>
      <c r="W46"/>
      <c r="X46"/>
      <c r="Y46"/>
      <c r="Z46"/>
      <c r="AA46"/>
      <c r="AB46"/>
      <c r="AC46"/>
      <c r="AD46"/>
      <c r="AE46"/>
    </row>
    <row r="47" spans="1:31" s="6" customFormat="1" ht="56.25" x14ac:dyDescent="0.35">
      <c r="A47" s="279"/>
      <c r="B47" s="71">
        <v>18</v>
      </c>
      <c r="C47" s="93" t="s">
        <v>263</v>
      </c>
      <c r="D47" s="7" t="s">
        <v>179</v>
      </c>
      <c r="E47" s="73" t="s">
        <v>38</v>
      </c>
      <c r="F47" s="391">
        <v>345</v>
      </c>
      <c r="G47" s="451">
        <v>0</v>
      </c>
      <c r="H47" s="476">
        <f>(F47*G47)</f>
        <v>0</v>
      </c>
      <c r="I47" s="5"/>
      <c r="J47" s="5"/>
      <c r="K47" s="5"/>
      <c r="L47" s="5"/>
      <c r="M47" s="5"/>
      <c r="N47" s="5"/>
      <c r="O47" s="5"/>
      <c r="P47" s="5"/>
      <c r="Q47" s="5"/>
      <c r="R47" s="5"/>
      <c r="S47" s="5"/>
      <c r="T47" s="5"/>
      <c r="U47" s="5"/>
      <c r="V47" s="5"/>
      <c r="W47" s="5"/>
      <c r="X47" s="5"/>
      <c r="Y47" s="5"/>
      <c r="Z47" s="5"/>
      <c r="AA47" s="5"/>
      <c r="AB47" s="5"/>
      <c r="AC47" s="5"/>
      <c r="AD47" s="5"/>
      <c r="AE47" s="5"/>
    </row>
    <row r="48" spans="1:31" s="6" customFormat="1" ht="55.5" customHeight="1" thickBot="1" x14ac:dyDescent="0.4">
      <c r="A48" s="279"/>
      <c r="B48" s="17">
        <v>19</v>
      </c>
      <c r="C48" s="336" t="s">
        <v>163</v>
      </c>
      <c r="D48" s="337" t="s">
        <v>91</v>
      </c>
      <c r="E48" s="176" t="s">
        <v>39</v>
      </c>
      <c r="F48" s="401">
        <v>1814.01</v>
      </c>
      <c r="G48" s="477">
        <v>0</v>
      </c>
      <c r="H48" s="478">
        <f t="shared" si="2"/>
        <v>0</v>
      </c>
      <c r="I48" s="5"/>
      <c r="J48" s="5"/>
      <c r="K48" s="5"/>
      <c r="L48" s="5"/>
      <c r="M48" s="5"/>
      <c r="N48" s="5"/>
      <c r="O48" s="5"/>
      <c r="P48" s="5"/>
      <c r="Q48" s="5"/>
      <c r="R48" s="5"/>
      <c r="S48" s="5"/>
      <c r="T48" s="5"/>
      <c r="U48" s="5"/>
      <c r="V48" s="5"/>
      <c r="W48" s="5"/>
      <c r="X48" s="5"/>
      <c r="Y48" s="5"/>
      <c r="Z48" s="5"/>
      <c r="AA48" s="5"/>
      <c r="AB48" s="5"/>
      <c r="AC48" s="5"/>
      <c r="AD48" s="5"/>
      <c r="AE48" s="5"/>
    </row>
    <row r="49" spans="1:31" s="6" customFormat="1" ht="24" customHeight="1" thickBot="1" x14ac:dyDescent="0.3">
      <c r="A49" s="279"/>
      <c r="B49" s="544" t="s">
        <v>46</v>
      </c>
      <c r="C49" s="545"/>
      <c r="D49" s="545"/>
      <c r="E49" s="545"/>
      <c r="F49" s="545"/>
      <c r="G49" s="550"/>
      <c r="H49" s="491">
        <f>SUM(H43:H48)</f>
        <v>0</v>
      </c>
      <c r="I49" s="5"/>
      <c r="J49" s="5"/>
      <c r="K49" s="5"/>
      <c r="L49" s="5"/>
      <c r="M49" s="5"/>
      <c r="N49" s="5"/>
      <c r="O49" s="5"/>
      <c r="P49" s="5"/>
      <c r="Q49" s="5"/>
      <c r="R49" s="5"/>
      <c r="S49" s="5"/>
      <c r="T49" s="5"/>
      <c r="U49" s="5"/>
      <c r="V49" s="5"/>
      <c r="W49" s="5"/>
      <c r="X49" s="5"/>
      <c r="Y49" s="5"/>
      <c r="Z49" s="5"/>
      <c r="AA49" s="5"/>
      <c r="AB49" s="5"/>
      <c r="AC49" s="5"/>
      <c r="AD49" s="5"/>
      <c r="AE49" s="5"/>
    </row>
    <row r="50" spans="1:31" ht="26.25" customHeight="1" thickBot="1" x14ac:dyDescent="0.4">
      <c r="A50" s="2"/>
      <c r="B50" s="47"/>
      <c r="C50" s="47"/>
      <c r="D50" s="582" t="s">
        <v>244</v>
      </c>
      <c r="E50" s="583"/>
      <c r="F50" s="583"/>
      <c r="G50" s="583"/>
      <c r="H50" s="584"/>
      <c r="I50"/>
      <c r="J50"/>
      <c r="K50"/>
      <c r="L50"/>
      <c r="M50"/>
      <c r="N50"/>
      <c r="O50"/>
      <c r="P50"/>
      <c r="Q50"/>
      <c r="R50"/>
      <c r="S50"/>
      <c r="T50"/>
      <c r="U50"/>
      <c r="V50"/>
      <c r="W50"/>
      <c r="X50"/>
      <c r="Y50"/>
      <c r="Z50"/>
      <c r="AA50"/>
      <c r="AB50"/>
      <c r="AC50"/>
      <c r="AD50"/>
      <c r="AE50"/>
    </row>
    <row r="51" spans="1:31" ht="19.5" thickBot="1" x14ac:dyDescent="0.4">
      <c r="A51" s="2"/>
      <c r="B51" s="50"/>
      <c r="C51" s="51"/>
      <c r="D51" s="52" t="s">
        <v>236</v>
      </c>
      <c r="E51" s="69"/>
      <c r="F51" s="53"/>
      <c r="G51" s="53"/>
      <c r="H51" s="25"/>
      <c r="I51"/>
      <c r="J51"/>
      <c r="K51"/>
      <c r="L51"/>
      <c r="M51"/>
      <c r="N51"/>
      <c r="O51"/>
      <c r="P51"/>
      <c r="Q51"/>
      <c r="R51"/>
      <c r="S51"/>
      <c r="T51"/>
      <c r="U51"/>
      <c r="V51"/>
      <c r="W51"/>
      <c r="X51"/>
      <c r="Y51"/>
      <c r="Z51"/>
      <c r="AA51"/>
      <c r="AB51"/>
      <c r="AC51"/>
      <c r="AD51"/>
      <c r="AE51"/>
    </row>
    <row r="52" spans="1:31" ht="75" x14ac:dyDescent="0.35">
      <c r="A52" s="2"/>
      <c r="B52" s="96">
        <v>20</v>
      </c>
      <c r="C52" s="94" t="s">
        <v>125</v>
      </c>
      <c r="D52" s="46" t="s">
        <v>188</v>
      </c>
      <c r="E52" s="20" t="s">
        <v>41</v>
      </c>
      <c r="F52" s="390">
        <v>8</v>
      </c>
      <c r="G52" s="472">
        <v>0</v>
      </c>
      <c r="H52" s="466">
        <f>(F52*G52)</f>
        <v>0</v>
      </c>
      <c r="I52"/>
      <c r="J52"/>
      <c r="K52"/>
      <c r="L52"/>
      <c r="M52"/>
      <c r="N52"/>
      <c r="O52"/>
      <c r="P52"/>
      <c r="Q52"/>
      <c r="R52"/>
      <c r="S52"/>
      <c r="T52"/>
      <c r="U52"/>
      <c r="V52"/>
      <c r="W52"/>
      <c r="X52"/>
      <c r="Y52"/>
      <c r="Z52"/>
      <c r="AA52"/>
      <c r="AB52"/>
      <c r="AC52"/>
      <c r="AD52"/>
      <c r="AE52"/>
    </row>
    <row r="53" spans="1:31" ht="56.25" x14ac:dyDescent="0.35">
      <c r="A53" s="2"/>
      <c r="B53" s="97">
        <v>21</v>
      </c>
      <c r="C53" s="95" t="s">
        <v>125</v>
      </c>
      <c r="D53" s="7" t="s">
        <v>189</v>
      </c>
      <c r="E53" s="19" t="s">
        <v>41</v>
      </c>
      <c r="F53" s="391">
        <v>4</v>
      </c>
      <c r="G53" s="451">
        <v>0</v>
      </c>
      <c r="H53" s="467">
        <f t="shared" ref="H53:H56" si="3">(F53*G53)</f>
        <v>0</v>
      </c>
      <c r="I53"/>
      <c r="J53"/>
      <c r="K53"/>
      <c r="L53"/>
      <c r="M53"/>
      <c r="N53"/>
      <c r="O53"/>
      <c r="P53"/>
      <c r="Q53"/>
      <c r="R53"/>
      <c r="S53"/>
      <c r="T53"/>
      <c r="U53"/>
      <c r="V53"/>
      <c r="W53"/>
      <c r="X53"/>
      <c r="Y53"/>
      <c r="Z53"/>
      <c r="AA53"/>
      <c r="AB53"/>
      <c r="AC53"/>
      <c r="AD53"/>
      <c r="AE53"/>
    </row>
    <row r="54" spans="1:31" ht="56.25" x14ac:dyDescent="0.35">
      <c r="A54" s="2"/>
      <c r="B54" s="97">
        <v>22</v>
      </c>
      <c r="C54" s="95" t="s">
        <v>125</v>
      </c>
      <c r="D54" s="7" t="s">
        <v>369</v>
      </c>
      <c r="E54" s="19" t="s">
        <v>41</v>
      </c>
      <c r="F54" s="391">
        <v>5</v>
      </c>
      <c r="G54" s="451">
        <v>0</v>
      </c>
      <c r="H54" s="467">
        <f t="shared" si="3"/>
        <v>0</v>
      </c>
      <c r="I54"/>
      <c r="J54"/>
      <c r="K54"/>
      <c r="L54"/>
      <c r="M54"/>
      <c r="N54"/>
      <c r="O54"/>
      <c r="P54"/>
      <c r="Q54"/>
      <c r="R54"/>
      <c r="S54"/>
      <c r="T54"/>
      <c r="U54"/>
      <c r="V54"/>
      <c r="W54"/>
      <c r="X54"/>
      <c r="Y54"/>
      <c r="Z54"/>
      <c r="AA54"/>
      <c r="AB54"/>
      <c r="AC54"/>
      <c r="AD54"/>
      <c r="AE54"/>
    </row>
    <row r="55" spans="1:31" ht="56.25" x14ac:dyDescent="0.35">
      <c r="A55" s="2"/>
      <c r="B55" s="97">
        <v>23</v>
      </c>
      <c r="C55" s="95" t="s">
        <v>125</v>
      </c>
      <c r="D55" s="7" t="s">
        <v>374</v>
      </c>
      <c r="E55" s="19" t="s">
        <v>41</v>
      </c>
      <c r="F55" s="391">
        <v>3</v>
      </c>
      <c r="G55" s="451">
        <v>0</v>
      </c>
      <c r="H55" s="467">
        <f t="shared" si="3"/>
        <v>0</v>
      </c>
      <c r="I55"/>
      <c r="J55"/>
      <c r="K55"/>
      <c r="L55"/>
      <c r="M55"/>
      <c r="N55"/>
      <c r="O55"/>
      <c r="P55"/>
      <c r="Q55"/>
      <c r="R55"/>
      <c r="S55"/>
      <c r="T55"/>
      <c r="U55"/>
      <c r="V55"/>
      <c r="W55"/>
      <c r="X55"/>
      <c r="Y55"/>
      <c r="Z55"/>
      <c r="AA55"/>
      <c r="AB55"/>
      <c r="AC55"/>
      <c r="AD55"/>
      <c r="AE55"/>
    </row>
    <row r="56" spans="1:31" ht="75" x14ac:dyDescent="0.35">
      <c r="A56" s="2"/>
      <c r="B56" s="97">
        <v>24</v>
      </c>
      <c r="C56" s="95" t="s">
        <v>125</v>
      </c>
      <c r="D56" s="7" t="s">
        <v>201</v>
      </c>
      <c r="E56" s="19" t="s">
        <v>41</v>
      </c>
      <c r="F56" s="391">
        <v>1</v>
      </c>
      <c r="G56" s="451">
        <v>0</v>
      </c>
      <c r="H56" s="467">
        <f t="shared" si="3"/>
        <v>0</v>
      </c>
      <c r="I56"/>
      <c r="J56"/>
      <c r="K56"/>
      <c r="L56"/>
      <c r="M56"/>
      <c r="N56"/>
      <c r="O56"/>
      <c r="P56"/>
      <c r="Q56"/>
      <c r="R56"/>
      <c r="S56"/>
      <c r="T56"/>
      <c r="U56"/>
      <c r="V56"/>
      <c r="W56"/>
      <c r="X56"/>
      <c r="Y56"/>
      <c r="Z56"/>
      <c r="AA56"/>
      <c r="AB56"/>
      <c r="AC56"/>
      <c r="AD56"/>
      <c r="AE56"/>
    </row>
    <row r="57" spans="1:31" ht="75" x14ac:dyDescent="0.35">
      <c r="A57" s="2"/>
      <c r="B57" s="97">
        <v>25</v>
      </c>
      <c r="C57" s="95" t="s">
        <v>125</v>
      </c>
      <c r="D57" s="7" t="s">
        <v>93</v>
      </c>
      <c r="E57" s="19" t="s">
        <v>38</v>
      </c>
      <c r="F57" s="391">
        <v>38</v>
      </c>
      <c r="G57" s="451">
        <v>0</v>
      </c>
      <c r="H57" s="467">
        <f>(F57*G57)</f>
        <v>0</v>
      </c>
      <c r="I57"/>
      <c r="J57"/>
      <c r="K57"/>
      <c r="L57"/>
      <c r="M57"/>
      <c r="N57"/>
      <c r="O57"/>
      <c r="P57"/>
      <c r="Q57"/>
      <c r="R57"/>
      <c r="S57"/>
      <c r="T57"/>
      <c r="U57"/>
      <c r="V57"/>
      <c r="W57"/>
      <c r="X57"/>
      <c r="Y57"/>
      <c r="Z57"/>
      <c r="AA57"/>
      <c r="AB57"/>
      <c r="AC57"/>
      <c r="AD57"/>
      <c r="AE57"/>
    </row>
    <row r="58" spans="1:31" ht="56.25" x14ac:dyDescent="0.35">
      <c r="A58" s="2"/>
      <c r="B58" s="97">
        <v>26</v>
      </c>
      <c r="C58" s="95" t="s">
        <v>128</v>
      </c>
      <c r="D58" s="7" t="s">
        <v>365</v>
      </c>
      <c r="E58" s="19" t="s">
        <v>40</v>
      </c>
      <c r="F58" s="391">
        <v>1</v>
      </c>
      <c r="G58" s="451">
        <v>0</v>
      </c>
      <c r="H58" s="467">
        <f>(F58*G58)</f>
        <v>0</v>
      </c>
      <c r="I58"/>
      <c r="J58"/>
      <c r="K58"/>
      <c r="L58"/>
      <c r="M58"/>
      <c r="N58"/>
      <c r="O58"/>
      <c r="P58"/>
      <c r="Q58"/>
      <c r="R58"/>
      <c r="S58"/>
      <c r="T58"/>
      <c r="U58"/>
      <c r="V58"/>
      <c r="W58"/>
      <c r="X58"/>
      <c r="Y58"/>
      <c r="Z58"/>
      <c r="AA58"/>
      <c r="AB58"/>
      <c r="AC58"/>
      <c r="AD58"/>
      <c r="AE58"/>
    </row>
    <row r="59" spans="1:31" ht="57" thickBot="1" x14ac:dyDescent="0.4">
      <c r="A59" s="2"/>
      <c r="B59" s="34">
        <v>27</v>
      </c>
      <c r="C59" s="35"/>
      <c r="D59" s="147" t="s">
        <v>197</v>
      </c>
      <c r="E59" s="191" t="s">
        <v>41</v>
      </c>
      <c r="F59" s="393">
        <v>2</v>
      </c>
      <c r="G59" s="477">
        <v>0</v>
      </c>
      <c r="H59" s="468">
        <f>(F59*G59)</f>
        <v>0</v>
      </c>
      <c r="I59"/>
      <c r="J59"/>
      <c r="K59"/>
      <c r="L59"/>
      <c r="M59"/>
      <c r="N59"/>
      <c r="O59"/>
      <c r="P59"/>
      <c r="Q59"/>
      <c r="R59"/>
      <c r="S59"/>
      <c r="T59"/>
      <c r="U59"/>
      <c r="V59"/>
      <c r="W59"/>
      <c r="X59"/>
      <c r="Y59"/>
      <c r="Z59"/>
      <c r="AA59"/>
      <c r="AB59"/>
      <c r="AC59"/>
      <c r="AD59"/>
      <c r="AE59"/>
    </row>
    <row r="60" spans="1:31" ht="19.5" thickBot="1" x14ac:dyDescent="0.4">
      <c r="A60" s="2"/>
      <c r="B60" s="322"/>
      <c r="C60" s="323"/>
      <c r="D60" s="324" t="s">
        <v>237</v>
      </c>
      <c r="E60" s="325"/>
      <c r="F60" s="326"/>
      <c r="G60" s="327"/>
      <c r="H60" s="307"/>
      <c r="I60"/>
      <c r="J60"/>
      <c r="K60"/>
      <c r="L60"/>
      <c r="M60"/>
      <c r="N60"/>
      <c r="O60"/>
      <c r="P60"/>
      <c r="Q60"/>
      <c r="R60"/>
      <c r="S60"/>
      <c r="T60"/>
      <c r="U60"/>
      <c r="V60"/>
      <c r="W60"/>
      <c r="X60"/>
      <c r="Y60"/>
      <c r="Z60"/>
      <c r="AA60"/>
      <c r="AB60"/>
      <c r="AC60"/>
      <c r="AD60"/>
      <c r="AE60"/>
    </row>
    <row r="61" spans="1:31" ht="75.75" thickBot="1" x14ac:dyDescent="0.4">
      <c r="A61" s="2"/>
      <c r="B61" s="329">
        <v>28</v>
      </c>
      <c r="C61" s="317" t="s">
        <v>148</v>
      </c>
      <c r="D61" s="195" t="s">
        <v>367</v>
      </c>
      <c r="E61" s="250" t="s">
        <v>39</v>
      </c>
      <c r="F61" s="330">
        <v>15</v>
      </c>
      <c r="G61" s="164">
        <v>0</v>
      </c>
      <c r="H61" s="498">
        <f>(F61*G61)</f>
        <v>0</v>
      </c>
      <c r="I61"/>
      <c r="J61"/>
      <c r="K61"/>
      <c r="L61"/>
      <c r="M61"/>
      <c r="N61"/>
      <c r="O61"/>
      <c r="P61"/>
      <c r="Q61"/>
      <c r="R61"/>
      <c r="S61"/>
      <c r="T61"/>
      <c r="U61"/>
      <c r="V61"/>
      <c r="W61"/>
      <c r="X61"/>
      <c r="Y61"/>
      <c r="Z61"/>
      <c r="AA61"/>
      <c r="AB61"/>
      <c r="AC61"/>
      <c r="AD61"/>
      <c r="AE61"/>
    </row>
    <row r="62" spans="1:31" ht="21" customHeight="1" thickBot="1" x14ac:dyDescent="0.4">
      <c r="A62" s="2"/>
      <c r="B62" s="547" t="s">
        <v>238</v>
      </c>
      <c r="C62" s="548"/>
      <c r="D62" s="548"/>
      <c r="E62" s="548"/>
      <c r="F62" s="548"/>
      <c r="G62" s="549"/>
      <c r="H62" s="499">
        <f>SUM(H52:H61)</f>
        <v>0</v>
      </c>
      <c r="I62"/>
      <c r="J62"/>
      <c r="K62"/>
      <c r="L62"/>
      <c r="M62"/>
      <c r="N62"/>
      <c r="O62"/>
      <c r="P62"/>
      <c r="Q62"/>
      <c r="R62"/>
      <c r="S62"/>
      <c r="T62"/>
      <c r="U62"/>
      <c r="V62"/>
      <c r="W62"/>
      <c r="X62"/>
      <c r="Y62"/>
      <c r="Z62"/>
      <c r="AA62"/>
      <c r="AB62"/>
      <c r="AC62"/>
      <c r="AD62"/>
      <c r="AE62"/>
    </row>
    <row r="63" spans="1:31" ht="19.5" thickBot="1" x14ac:dyDescent="0.4">
      <c r="E63" s="64"/>
    </row>
    <row r="64" spans="1:31" ht="24.75" customHeight="1" thickBot="1" x14ac:dyDescent="0.4">
      <c r="A64" s="10"/>
      <c r="B64" s="39"/>
      <c r="C64" s="85"/>
      <c r="D64" s="530" t="s">
        <v>206</v>
      </c>
      <c r="E64" s="531"/>
      <c r="F64" s="531"/>
      <c r="G64" s="532"/>
      <c r="H64" s="86"/>
    </row>
    <row r="65" spans="1:31" ht="18.75" x14ac:dyDescent="0.35">
      <c r="A65" s="10"/>
      <c r="B65" s="31"/>
      <c r="C65" s="32"/>
      <c r="D65" s="87" t="s">
        <v>49</v>
      </c>
      <c r="E65" s="87"/>
      <c r="F65" s="88"/>
      <c r="G65" s="332"/>
      <c r="H65" s="494">
        <f>H30</f>
        <v>0</v>
      </c>
    </row>
    <row r="66" spans="1:31" ht="18.75" x14ac:dyDescent="0.35">
      <c r="A66" s="10"/>
      <c r="B66" s="33"/>
      <c r="C66" s="9"/>
      <c r="D66" s="65" t="s">
        <v>50</v>
      </c>
      <c r="E66" s="65"/>
      <c r="F66" s="66"/>
      <c r="G66" s="261"/>
      <c r="H66" s="495">
        <f>H37</f>
        <v>0</v>
      </c>
    </row>
    <row r="67" spans="1:31" s="2" customFormat="1" ht="18.75" x14ac:dyDescent="0.35">
      <c r="A67" s="10"/>
      <c r="B67" s="58"/>
      <c r="C67" s="59"/>
      <c r="D67" s="65" t="s">
        <v>51</v>
      </c>
      <c r="E67" s="67"/>
      <c r="F67" s="66"/>
      <c r="G67" s="261"/>
      <c r="H67" s="495">
        <f>H41</f>
        <v>0</v>
      </c>
    </row>
    <row r="68" spans="1:31" s="2" customFormat="1" ht="18.75" x14ac:dyDescent="0.35">
      <c r="A68" s="1"/>
      <c r="B68" s="11"/>
      <c r="C68" s="7"/>
      <c r="D68" s="67" t="s">
        <v>52</v>
      </c>
      <c r="E68" s="67"/>
      <c r="F68" s="68"/>
      <c r="G68" s="262"/>
      <c r="H68" s="495">
        <f>H49</f>
        <v>0</v>
      </c>
    </row>
    <row r="69" spans="1:31" s="2" customFormat="1" ht="33.75" customHeight="1" thickBot="1" x14ac:dyDescent="0.4">
      <c r="A69" s="1"/>
      <c r="B69" s="234"/>
      <c r="C69" s="147"/>
      <c r="D69" s="235" t="s">
        <v>228</v>
      </c>
      <c r="E69" s="235"/>
      <c r="F69" s="235"/>
      <c r="G69" s="263"/>
      <c r="H69" s="496">
        <f>H62</f>
        <v>0</v>
      </c>
    </row>
    <row r="70" spans="1:31" s="2" customFormat="1" ht="16.5" customHeight="1" thickBot="1" x14ac:dyDescent="0.4">
      <c r="A70" s="1"/>
      <c r="B70" s="127"/>
      <c r="C70" s="331"/>
      <c r="D70" s="585" t="s">
        <v>207</v>
      </c>
      <c r="E70" s="585"/>
      <c r="F70" s="585"/>
      <c r="G70" s="586"/>
      <c r="H70" s="492">
        <f>SUM(H65:H69)</f>
        <v>0</v>
      </c>
    </row>
    <row r="71" spans="1:31" x14ac:dyDescent="0.35">
      <c r="D71" s="55" t="s">
        <v>54</v>
      </c>
    </row>
    <row r="72" spans="1:31" ht="18.75" x14ac:dyDescent="0.35">
      <c r="A72" s="79"/>
      <c r="B72" s="80"/>
      <c r="C72" s="80"/>
      <c r="D72" s="81" t="s">
        <v>79</v>
      </c>
      <c r="E72" s="80"/>
      <c r="F72" s="82"/>
      <c r="G72" s="83"/>
      <c r="I72"/>
      <c r="J72"/>
      <c r="K72"/>
      <c r="L72"/>
      <c r="M72"/>
      <c r="N72"/>
      <c r="O72"/>
      <c r="P72"/>
      <c r="Q72"/>
      <c r="R72"/>
      <c r="S72"/>
      <c r="T72"/>
      <c r="U72"/>
      <c r="V72"/>
      <c r="W72"/>
      <c r="X72"/>
      <c r="Y72"/>
      <c r="Z72"/>
      <c r="AA72"/>
      <c r="AB72"/>
      <c r="AC72"/>
      <c r="AD72"/>
      <c r="AE72"/>
    </row>
    <row r="73" spans="1:31" ht="18.75" x14ac:dyDescent="0.35">
      <c r="A73" s="79"/>
      <c r="B73" s="80"/>
      <c r="C73" s="80"/>
      <c r="D73" s="81" t="s">
        <v>80</v>
      </c>
      <c r="E73" s="80"/>
      <c r="F73" s="82"/>
      <c r="G73" s="83"/>
      <c r="H73" s="84"/>
      <c r="I73"/>
      <c r="J73"/>
      <c r="K73"/>
      <c r="L73"/>
      <c r="M73"/>
      <c r="N73"/>
      <c r="O73"/>
      <c r="P73"/>
      <c r="Q73"/>
      <c r="R73"/>
      <c r="S73"/>
      <c r="T73"/>
      <c r="U73"/>
      <c r="V73"/>
      <c r="W73"/>
      <c r="X73"/>
      <c r="Y73"/>
      <c r="Z73"/>
      <c r="AA73"/>
      <c r="AB73"/>
      <c r="AC73"/>
      <c r="AD73"/>
      <c r="AE73"/>
    </row>
    <row r="74" spans="1:31" ht="18.75" x14ac:dyDescent="0.35">
      <c r="A74" s="79"/>
      <c r="B74" s="80"/>
      <c r="C74" s="80"/>
      <c r="D74" s="81" t="s">
        <v>81</v>
      </c>
      <c r="E74" s="80"/>
      <c r="F74" s="82"/>
      <c r="G74" s="83"/>
      <c r="H74" s="84"/>
      <c r="I74"/>
      <c r="J74"/>
      <c r="K74"/>
      <c r="L74"/>
      <c r="M74"/>
      <c r="N74"/>
      <c r="O74"/>
      <c r="P74"/>
      <c r="Q74"/>
      <c r="R74"/>
      <c r="S74"/>
      <c r="T74"/>
      <c r="U74"/>
      <c r="V74"/>
      <c r="W74"/>
      <c r="X74"/>
      <c r="Y74"/>
      <c r="Z74"/>
      <c r="AA74"/>
      <c r="AB74"/>
      <c r="AC74"/>
      <c r="AD74"/>
      <c r="AE74"/>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64:G64"/>
    <mergeCell ref="D70:G70"/>
    <mergeCell ref="D30:G30"/>
    <mergeCell ref="D50:H50"/>
    <mergeCell ref="D19:H19"/>
    <mergeCell ref="B37:G37"/>
    <mergeCell ref="B41:G41"/>
    <mergeCell ref="B49:G49"/>
    <mergeCell ref="B62:G62"/>
  </mergeCells>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4 - Дел 1 -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Велес&amp;CРеконструкција на дел од ул.Орце Мартинов&amp;R&amp;P/&amp;N</oddFooter>
  </headerFooter>
  <rowBreaks count="2" manualBreakCount="2">
    <brk id="15" max="7" man="1"/>
    <brk id="41" max="7"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DBD6-D180-4906-BADB-4A2C86B2D602}">
  <sheetPr>
    <tabColor theme="0"/>
    <pageSetUpPr fitToPage="1"/>
  </sheetPr>
  <dimension ref="A1:AB112"/>
  <sheetViews>
    <sheetView view="pageBreakPreview" topLeftCell="A73" zoomScale="95" zoomScaleNormal="115" zoomScaleSheetLayoutView="95" zoomScalePageLayoutView="40" workbookViewId="0">
      <selection activeCell="H89" sqref="H89"/>
    </sheetView>
  </sheetViews>
  <sheetFormatPr defaultRowHeight="18" x14ac:dyDescent="0.35"/>
  <cols>
    <col min="1" max="1" width="3.42578125" style="1" customWidth="1"/>
    <col min="2" max="2" width="7.7109375" style="54" customWidth="1"/>
    <col min="3" max="3" width="11.7109375" style="54" customWidth="1"/>
    <col min="4" max="4" width="62.5703125" style="55" customWidth="1"/>
    <col min="5" max="5" width="9.85546875" style="54" customWidth="1"/>
    <col min="6" max="6" width="15" style="13" customWidth="1"/>
    <col min="7" max="7" width="15.42578125" style="56" customWidth="1"/>
    <col min="8" max="8" width="21.5703125" style="57" customWidth="1"/>
    <col min="9" max="26" width="9.140625" style="2"/>
    <col min="239" max="239" width="3.42578125" customWidth="1"/>
    <col min="240" max="240" width="7" customWidth="1"/>
    <col min="241" max="241" width="9.85546875" customWidth="1"/>
    <col min="242" max="242" width="64.140625" customWidth="1"/>
    <col min="243" max="243" width="11.42578125" customWidth="1"/>
    <col min="244" max="244" width="12.85546875" customWidth="1"/>
    <col min="245" max="245" width="15.42578125" customWidth="1"/>
    <col min="246" max="246" width="19.42578125" customWidth="1"/>
    <col min="247" max="247" width="13.85546875" customWidth="1"/>
    <col min="495" max="495" width="3.42578125" customWidth="1"/>
    <col min="496" max="496" width="7" customWidth="1"/>
    <col min="497" max="497" width="9.85546875" customWidth="1"/>
    <col min="498" max="498" width="64.140625" customWidth="1"/>
    <col min="499" max="499" width="11.42578125" customWidth="1"/>
    <col min="500" max="500" width="12.85546875" customWidth="1"/>
    <col min="501" max="501" width="15.42578125" customWidth="1"/>
    <col min="502" max="502" width="19.42578125" customWidth="1"/>
    <col min="503" max="503" width="13.85546875" customWidth="1"/>
    <col min="751" max="751" width="3.42578125" customWidth="1"/>
    <col min="752" max="752" width="7" customWidth="1"/>
    <col min="753" max="753" width="9.85546875" customWidth="1"/>
    <col min="754" max="754" width="64.140625" customWidth="1"/>
    <col min="755" max="755" width="11.42578125" customWidth="1"/>
    <col min="756" max="756" width="12.85546875" customWidth="1"/>
    <col min="757" max="757" width="15.42578125" customWidth="1"/>
    <col min="758" max="758" width="19.42578125" customWidth="1"/>
    <col min="759" max="759" width="13.85546875" customWidth="1"/>
    <col min="1007" max="1007" width="3.42578125" customWidth="1"/>
    <col min="1008" max="1008" width="7" customWidth="1"/>
    <col min="1009" max="1009" width="9.85546875" customWidth="1"/>
    <col min="1010" max="1010" width="64.140625" customWidth="1"/>
    <col min="1011" max="1011" width="11.42578125" customWidth="1"/>
    <col min="1012" max="1012" width="12.85546875" customWidth="1"/>
    <col min="1013" max="1013" width="15.42578125" customWidth="1"/>
    <col min="1014" max="1014" width="19.42578125" customWidth="1"/>
    <col min="1015" max="1015" width="13.85546875" customWidth="1"/>
    <col min="1263" max="1263" width="3.42578125" customWidth="1"/>
    <col min="1264" max="1264" width="7" customWidth="1"/>
    <col min="1265" max="1265" width="9.85546875" customWidth="1"/>
    <col min="1266" max="1266" width="64.140625" customWidth="1"/>
    <col min="1267" max="1267" width="11.42578125" customWidth="1"/>
    <col min="1268" max="1268" width="12.85546875" customWidth="1"/>
    <col min="1269" max="1269" width="15.42578125" customWidth="1"/>
    <col min="1270" max="1270" width="19.42578125" customWidth="1"/>
    <col min="1271" max="1271" width="13.85546875" customWidth="1"/>
    <col min="1519" max="1519" width="3.42578125" customWidth="1"/>
    <col min="1520" max="1520" width="7" customWidth="1"/>
    <col min="1521" max="1521" width="9.85546875" customWidth="1"/>
    <col min="1522" max="1522" width="64.140625" customWidth="1"/>
    <col min="1523" max="1523" width="11.42578125" customWidth="1"/>
    <col min="1524" max="1524" width="12.85546875" customWidth="1"/>
    <col min="1525" max="1525" width="15.42578125" customWidth="1"/>
    <col min="1526" max="1526" width="19.42578125" customWidth="1"/>
    <col min="1527" max="1527" width="13.85546875" customWidth="1"/>
    <col min="1775" max="1775" width="3.42578125" customWidth="1"/>
    <col min="1776" max="1776" width="7" customWidth="1"/>
    <col min="1777" max="1777" width="9.85546875" customWidth="1"/>
    <col min="1778" max="1778" width="64.140625" customWidth="1"/>
    <col min="1779" max="1779" width="11.42578125" customWidth="1"/>
    <col min="1780" max="1780" width="12.85546875" customWidth="1"/>
    <col min="1781" max="1781" width="15.42578125" customWidth="1"/>
    <col min="1782" max="1782" width="19.42578125" customWidth="1"/>
    <col min="1783" max="1783" width="13.85546875" customWidth="1"/>
    <col min="2031" max="2031" width="3.42578125" customWidth="1"/>
    <col min="2032" max="2032" width="7" customWidth="1"/>
    <col min="2033" max="2033" width="9.85546875" customWidth="1"/>
    <col min="2034" max="2034" width="64.140625" customWidth="1"/>
    <col min="2035" max="2035" width="11.42578125" customWidth="1"/>
    <col min="2036" max="2036" width="12.85546875" customWidth="1"/>
    <col min="2037" max="2037" width="15.42578125" customWidth="1"/>
    <col min="2038" max="2038" width="19.42578125" customWidth="1"/>
    <col min="2039" max="2039" width="13.85546875" customWidth="1"/>
    <col min="2287" max="2287" width="3.42578125" customWidth="1"/>
    <col min="2288" max="2288" width="7" customWidth="1"/>
    <col min="2289" max="2289" width="9.85546875" customWidth="1"/>
    <col min="2290" max="2290" width="64.140625" customWidth="1"/>
    <col min="2291" max="2291" width="11.42578125" customWidth="1"/>
    <col min="2292" max="2292" width="12.85546875" customWidth="1"/>
    <col min="2293" max="2293" width="15.42578125" customWidth="1"/>
    <col min="2294" max="2294" width="19.42578125" customWidth="1"/>
    <col min="2295" max="2295" width="13.85546875" customWidth="1"/>
    <col min="2543" max="2543" width="3.42578125" customWidth="1"/>
    <col min="2544" max="2544" width="7" customWidth="1"/>
    <col min="2545" max="2545" width="9.85546875" customWidth="1"/>
    <col min="2546" max="2546" width="64.140625" customWidth="1"/>
    <col min="2547" max="2547" width="11.42578125" customWidth="1"/>
    <col min="2548" max="2548" width="12.85546875" customWidth="1"/>
    <col min="2549" max="2549" width="15.42578125" customWidth="1"/>
    <col min="2550" max="2550" width="19.42578125" customWidth="1"/>
    <col min="2551" max="2551" width="13.85546875" customWidth="1"/>
    <col min="2799" max="2799" width="3.42578125" customWidth="1"/>
    <col min="2800" max="2800" width="7" customWidth="1"/>
    <col min="2801" max="2801" width="9.85546875" customWidth="1"/>
    <col min="2802" max="2802" width="64.140625" customWidth="1"/>
    <col min="2803" max="2803" width="11.42578125" customWidth="1"/>
    <col min="2804" max="2804" width="12.85546875" customWidth="1"/>
    <col min="2805" max="2805" width="15.42578125" customWidth="1"/>
    <col min="2806" max="2806" width="19.42578125" customWidth="1"/>
    <col min="2807" max="2807" width="13.85546875" customWidth="1"/>
    <col min="3055" max="3055" width="3.42578125" customWidth="1"/>
    <col min="3056" max="3056" width="7" customWidth="1"/>
    <col min="3057" max="3057" width="9.85546875" customWidth="1"/>
    <col min="3058" max="3058" width="64.140625" customWidth="1"/>
    <col min="3059" max="3059" width="11.42578125" customWidth="1"/>
    <col min="3060" max="3060" width="12.85546875" customWidth="1"/>
    <col min="3061" max="3061" width="15.42578125" customWidth="1"/>
    <col min="3062" max="3062" width="19.42578125" customWidth="1"/>
    <col min="3063" max="3063" width="13.85546875" customWidth="1"/>
    <col min="3311" max="3311" width="3.42578125" customWidth="1"/>
    <col min="3312" max="3312" width="7" customWidth="1"/>
    <col min="3313" max="3313" width="9.85546875" customWidth="1"/>
    <col min="3314" max="3314" width="64.140625" customWidth="1"/>
    <col min="3315" max="3315" width="11.42578125" customWidth="1"/>
    <col min="3316" max="3316" width="12.85546875" customWidth="1"/>
    <col min="3317" max="3317" width="15.42578125" customWidth="1"/>
    <col min="3318" max="3318" width="19.42578125" customWidth="1"/>
    <col min="3319" max="3319" width="13.85546875" customWidth="1"/>
    <col min="3567" max="3567" width="3.42578125" customWidth="1"/>
    <col min="3568" max="3568" width="7" customWidth="1"/>
    <col min="3569" max="3569" width="9.85546875" customWidth="1"/>
    <col min="3570" max="3570" width="64.140625" customWidth="1"/>
    <col min="3571" max="3571" width="11.42578125" customWidth="1"/>
    <col min="3572" max="3572" width="12.85546875" customWidth="1"/>
    <col min="3573" max="3573" width="15.42578125" customWidth="1"/>
    <col min="3574" max="3574" width="19.42578125" customWidth="1"/>
    <col min="3575" max="3575" width="13.85546875" customWidth="1"/>
    <col min="3823" max="3823" width="3.42578125" customWidth="1"/>
    <col min="3824" max="3824" width="7" customWidth="1"/>
    <col min="3825" max="3825" width="9.85546875" customWidth="1"/>
    <col min="3826" max="3826" width="64.140625" customWidth="1"/>
    <col min="3827" max="3827" width="11.42578125" customWidth="1"/>
    <col min="3828" max="3828" width="12.85546875" customWidth="1"/>
    <col min="3829" max="3829" width="15.42578125" customWidth="1"/>
    <col min="3830" max="3830" width="19.42578125" customWidth="1"/>
    <col min="3831" max="3831" width="13.85546875" customWidth="1"/>
    <col min="4079" max="4079" width="3.42578125" customWidth="1"/>
    <col min="4080" max="4080" width="7" customWidth="1"/>
    <col min="4081" max="4081" width="9.85546875" customWidth="1"/>
    <col min="4082" max="4082" width="64.140625" customWidth="1"/>
    <col min="4083" max="4083" width="11.42578125" customWidth="1"/>
    <col min="4084" max="4084" width="12.85546875" customWidth="1"/>
    <col min="4085" max="4085" width="15.42578125" customWidth="1"/>
    <col min="4086" max="4086" width="19.42578125" customWidth="1"/>
    <col min="4087" max="4087" width="13.85546875" customWidth="1"/>
    <col min="4335" max="4335" width="3.42578125" customWidth="1"/>
    <col min="4336" max="4336" width="7" customWidth="1"/>
    <col min="4337" max="4337" width="9.85546875" customWidth="1"/>
    <col min="4338" max="4338" width="64.140625" customWidth="1"/>
    <col min="4339" max="4339" width="11.42578125" customWidth="1"/>
    <col min="4340" max="4340" width="12.85546875" customWidth="1"/>
    <col min="4341" max="4341" width="15.42578125" customWidth="1"/>
    <col min="4342" max="4342" width="19.42578125" customWidth="1"/>
    <col min="4343" max="4343" width="13.85546875" customWidth="1"/>
    <col min="4591" max="4591" width="3.42578125" customWidth="1"/>
    <col min="4592" max="4592" width="7" customWidth="1"/>
    <col min="4593" max="4593" width="9.85546875" customWidth="1"/>
    <col min="4594" max="4594" width="64.140625" customWidth="1"/>
    <col min="4595" max="4595" width="11.42578125" customWidth="1"/>
    <col min="4596" max="4596" width="12.85546875" customWidth="1"/>
    <col min="4597" max="4597" width="15.42578125" customWidth="1"/>
    <col min="4598" max="4598" width="19.42578125" customWidth="1"/>
    <col min="4599" max="4599" width="13.85546875" customWidth="1"/>
    <col min="4847" max="4847" width="3.42578125" customWidth="1"/>
    <col min="4848" max="4848" width="7" customWidth="1"/>
    <col min="4849" max="4849" width="9.85546875" customWidth="1"/>
    <col min="4850" max="4850" width="64.140625" customWidth="1"/>
    <col min="4851" max="4851" width="11.42578125" customWidth="1"/>
    <col min="4852" max="4852" width="12.85546875" customWidth="1"/>
    <col min="4853" max="4853" width="15.42578125" customWidth="1"/>
    <col min="4854" max="4854" width="19.42578125" customWidth="1"/>
    <col min="4855" max="4855" width="13.85546875" customWidth="1"/>
    <col min="5103" max="5103" width="3.42578125" customWidth="1"/>
    <col min="5104" max="5104" width="7" customWidth="1"/>
    <col min="5105" max="5105" width="9.85546875" customWidth="1"/>
    <col min="5106" max="5106" width="64.140625" customWidth="1"/>
    <col min="5107" max="5107" width="11.42578125" customWidth="1"/>
    <col min="5108" max="5108" width="12.85546875" customWidth="1"/>
    <col min="5109" max="5109" width="15.42578125" customWidth="1"/>
    <col min="5110" max="5110" width="19.42578125" customWidth="1"/>
    <col min="5111" max="5111" width="13.85546875" customWidth="1"/>
    <col min="5359" max="5359" width="3.42578125" customWidth="1"/>
    <col min="5360" max="5360" width="7" customWidth="1"/>
    <col min="5361" max="5361" width="9.85546875" customWidth="1"/>
    <col min="5362" max="5362" width="64.140625" customWidth="1"/>
    <col min="5363" max="5363" width="11.42578125" customWidth="1"/>
    <col min="5364" max="5364" width="12.85546875" customWidth="1"/>
    <col min="5365" max="5365" width="15.42578125" customWidth="1"/>
    <col min="5366" max="5366" width="19.42578125" customWidth="1"/>
    <col min="5367" max="5367" width="13.85546875" customWidth="1"/>
    <col min="5615" max="5615" width="3.42578125" customWidth="1"/>
    <col min="5616" max="5616" width="7" customWidth="1"/>
    <col min="5617" max="5617" width="9.85546875" customWidth="1"/>
    <col min="5618" max="5618" width="64.140625" customWidth="1"/>
    <col min="5619" max="5619" width="11.42578125" customWidth="1"/>
    <col min="5620" max="5620" width="12.85546875" customWidth="1"/>
    <col min="5621" max="5621" width="15.42578125" customWidth="1"/>
    <col min="5622" max="5622" width="19.42578125" customWidth="1"/>
    <col min="5623" max="5623" width="13.85546875" customWidth="1"/>
    <col min="5871" max="5871" width="3.42578125" customWidth="1"/>
    <col min="5872" max="5872" width="7" customWidth="1"/>
    <col min="5873" max="5873" width="9.85546875" customWidth="1"/>
    <col min="5874" max="5874" width="64.140625" customWidth="1"/>
    <col min="5875" max="5875" width="11.42578125" customWidth="1"/>
    <col min="5876" max="5876" width="12.85546875" customWidth="1"/>
    <col min="5877" max="5877" width="15.42578125" customWidth="1"/>
    <col min="5878" max="5878" width="19.42578125" customWidth="1"/>
    <col min="5879" max="5879" width="13.85546875" customWidth="1"/>
    <col min="6127" max="6127" width="3.42578125" customWidth="1"/>
    <col min="6128" max="6128" width="7" customWidth="1"/>
    <col min="6129" max="6129" width="9.85546875" customWidth="1"/>
    <col min="6130" max="6130" width="64.140625" customWidth="1"/>
    <col min="6131" max="6131" width="11.42578125" customWidth="1"/>
    <col min="6132" max="6132" width="12.85546875" customWidth="1"/>
    <col min="6133" max="6133" width="15.42578125" customWidth="1"/>
    <col min="6134" max="6134" width="19.42578125" customWidth="1"/>
    <col min="6135" max="6135" width="13.85546875" customWidth="1"/>
    <col min="6383" max="6383" width="3.42578125" customWidth="1"/>
    <col min="6384" max="6384" width="7" customWidth="1"/>
    <col min="6385" max="6385" width="9.85546875" customWidth="1"/>
    <col min="6386" max="6386" width="64.140625" customWidth="1"/>
    <col min="6387" max="6387" width="11.42578125" customWidth="1"/>
    <col min="6388" max="6388" width="12.85546875" customWidth="1"/>
    <col min="6389" max="6389" width="15.42578125" customWidth="1"/>
    <col min="6390" max="6390" width="19.42578125" customWidth="1"/>
    <col min="6391" max="6391" width="13.85546875" customWidth="1"/>
    <col min="6639" max="6639" width="3.42578125" customWidth="1"/>
    <col min="6640" max="6640" width="7" customWidth="1"/>
    <col min="6641" max="6641" width="9.85546875" customWidth="1"/>
    <col min="6642" max="6642" width="64.140625" customWidth="1"/>
    <col min="6643" max="6643" width="11.42578125" customWidth="1"/>
    <col min="6644" max="6644" width="12.85546875" customWidth="1"/>
    <col min="6645" max="6645" width="15.42578125" customWidth="1"/>
    <col min="6646" max="6646" width="19.42578125" customWidth="1"/>
    <col min="6647" max="6647" width="13.85546875" customWidth="1"/>
    <col min="6895" max="6895" width="3.42578125" customWidth="1"/>
    <col min="6896" max="6896" width="7" customWidth="1"/>
    <col min="6897" max="6897" width="9.85546875" customWidth="1"/>
    <col min="6898" max="6898" width="64.140625" customWidth="1"/>
    <col min="6899" max="6899" width="11.42578125" customWidth="1"/>
    <col min="6900" max="6900" width="12.85546875" customWidth="1"/>
    <col min="6901" max="6901" width="15.42578125" customWidth="1"/>
    <col min="6902" max="6902" width="19.42578125" customWidth="1"/>
    <col min="6903" max="6903" width="13.85546875" customWidth="1"/>
    <col min="7151" max="7151" width="3.42578125" customWidth="1"/>
    <col min="7152" max="7152" width="7" customWidth="1"/>
    <col min="7153" max="7153" width="9.85546875" customWidth="1"/>
    <col min="7154" max="7154" width="64.140625" customWidth="1"/>
    <col min="7155" max="7155" width="11.42578125" customWidth="1"/>
    <col min="7156" max="7156" width="12.85546875" customWidth="1"/>
    <col min="7157" max="7157" width="15.42578125" customWidth="1"/>
    <col min="7158" max="7158" width="19.42578125" customWidth="1"/>
    <col min="7159" max="7159" width="13.85546875" customWidth="1"/>
    <col min="7407" max="7407" width="3.42578125" customWidth="1"/>
    <col min="7408" max="7408" width="7" customWidth="1"/>
    <col min="7409" max="7409" width="9.85546875" customWidth="1"/>
    <col min="7410" max="7410" width="64.140625" customWidth="1"/>
    <col min="7411" max="7411" width="11.42578125" customWidth="1"/>
    <col min="7412" max="7412" width="12.85546875" customWidth="1"/>
    <col min="7413" max="7413" width="15.42578125" customWidth="1"/>
    <col min="7414" max="7414" width="19.42578125" customWidth="1"/>
    <col min="7415" max="7415" width="13.85546875" customWidth="1"/>
    <col min="7663" max="7663" width="3.42578125" customWidth="1"/>
    <col min="7664" max="7664" width="7" customWidth="1"/>
    <col min="7665" max="7665" width="9.85546875" customWidth="1"/>
    <col min="7666" max="7666" width="64.140625" customWidth="1"/>
    <col min="7667" max="7667" width="11.42578125" customWidth="1"/>
    <col min="7668" max="7668" width="12.85546875" customWidth="1"/>
    <col min="7669" max="7669" width="15.42578125" customWidth="1"/>
    <col min="7670" max="7670" width="19.42578125" customWidth="1"/>
    <col min="7671" max="7671" width="13.85546875" customWidth="1"/>
    <col min="7919" max="7919" width="3.42578125" customWidth="1"/>
    <col min="7920" max="7920" width="7" customWidth="1"/>
    <col min="7921" max="7921" width="9.85546875" customWidth="1"/>
    <col min="7922" max="7922" width="64.140625" customWidth="1"/>
    <col min="7923" max="7923" width="11.42578125" customWidth="1"/>
    <col min="7924" max="7924" width="12.85546875" customWidth="1"/>
    <col min="7925" max="7925" width="15.42578125" customWidth="1"/>
    <col min="7926" max="7926" width="19.42578125" customWidth="1"/>
    <col min="7927" max="7927" width="13.85546875" customWidth="1"/>
    <col min="8175" max="8175" width="3.42578125" customWidth="1"/>
    <col min="8176" max="8176" width="7" customWidth="1"/>
    <col min="8177" max="8177" width="9.85546875" customWidth="1"/>
    <col min="8178" max="8178" width="64.140625" customWidth="1"/>
    <col min="8179" max="8179" width="11.42578125" customWidth="1"/>
    <col min="8180" max="8180" width="12.85546875" customWidth="1"/>
    <col min="8181" max="8181" width="15.42578125" customWidth="1"/>
    <col min="8182" max="8182" width="19.42578125" customWidth="1"/>
    <col min="8183" max="8183" width="13.85546875" customWidth="1"/>
    <col min="8431" max="8431" width="3.42578125" customWidth="1"/>
    <col min="8432" max="8432" width="7" customWidth="1"/>
    <col min="8433" max="8433" width="9.85546875" customWidth="1"/>
    <col min="8434" max="8434" width="64.140625" customWidth="1"/>
    <col min="8435" max="8435" width="11.42578125" customWidth="1"/>
    <col min="8436" max="8436" width="12.85546875" customWidth="1"/>
    <col min="8437" max="8437" width="15.42578125" customWidth="1"/>
    <col min="8438" max="8438" width="19.42578125" customWidth="1"/>
    <col min="8439" max="8439" width="13.85546875" customWidth="1"/>
    <col min="8687" max="8687" width="3.42578125" customWidth="1"/>
    <col min="8688" max="8688" width="7" customWidth="1"/>
    <col min="8689" max="8689" width="9.85546875" customWidth="1"/>
    <col min="8690" max="8690" width="64.140625" customWidth="1"/>
    <col min="8691" max="8691" width="11.42578125" customWidth="1"/>
    <col min="8692" max="8692" width="12.85546875" customWidth="1"/>
    <col min="8693" max="8693" width="15.42578125" customWidth="1"/>
    <col min="8694" max="8694" width="19.42578125" customWidth="1"/>
    <col min="8695" max="8695" width="13.85546875" customWidth="1"/>
    <col min="8943" max="8943" width="3.42578125" customWidth="1"/>
    <col min="8944" max="8944" width="7" customWidth="1"/>
    <col min="8945" max="8945" width="9.85546875" customWidth="1"/>
    <col min="8946" max="8946" width="64.140625" customWidth="1"/>
    <col min="8947" max="8947" width="11.42578125" customWidth="1"/>
    <col min="8948" max="8948" width="12.85546875" customWidth="1"/>
    <col min="8949" max="8949" width="15.42578125" customWidth="1"/>
    <col min="8950" max="8950" width="19.42578125" customWidth="1"/>
    <col min="8951" max="8951" width="13.85546875" customWidth="1"/>
    <col min="9199" max="9199" width="3.42578125" customWidth="1"/>
    <col min="9200" max="9200" width="7" customWidth="1"/>
    <col min="9201" max="9201" width="9.85546875" customWidth="1"/>
    <col min="9202" max="9202" width="64.140625" customWidth="1"/>
    <col min="9203" max="9203" width="11.42578125" customWidth="1"/>
    <col min="9204" max="9204" width="12.85546875" customWidth="1"/>
    <col min="9205" max="9205" width="15.42578125" customWidth="1"/>
    <col min="9206" max="9206" width="19.42578125" customWidth="1"/>
    <col min="9207" max="9207" width="13.85546875" customWidth="1"/>
    <col min="9455" max="9455" width="3.42578125" customWidth="1"/>
    <col min="9456" max="9456" width="7" customWidth="1"/>
    <col min="9457" max="9457" width="9.85546875" customWidth="1"/>
    <col min="9458" max="9458" width="64.140625" customWidth="1"/>
    <col min="9459" max="9459" width="11.42578125" customWidth="1"/>
    <col min="9460" max="9460" width="12.85546875" customWidth="1"/>
    <col min="9461" max="9461" width="15.42578125" customWidth="1"/>
    <col min="9462" max="9462" width="19.42578125" customWidth="1"/>
    <col min="9463" max="9463" width="13.85546875" customWidth="1"/>
    <col min="9711" max="9711" width="3.42578125" customWidth="1"/>
    <col min="9712" max="9712" width="7" customWidth="1"/>
    <col min="9713" max="9713" width="9.85546875" customWidth="1"/>
    <col min="9714" max="9714" width="64.140625" customWidth="1"/>
    <col min="9715" max="9715" width="11.42578125" customWidth="1"/>
    <col min="9716" max="9716" width="12.85546875" customWidth="1"/>
    <col min="9717" max="9717" width="15.42578125" customWidth="1"/>
    <col min="9718" max="9718" width="19.42578125" customWidth="1"/>
    <col min="9719" max="9719" width="13.85546875" customWidth="1"/>
    <col min="9967" max="9967" width="3.42578125" customWidth="1"/>
    <col min="9968" max="9968" width="7" customWidth="1"/>
    <col min="9969" max="9969" width="9.85546875" customWidth="1"/>
    <col min="9970" max="9970" width="64.140625" customWidth="1"/>
    <col min="9971" max="9971" width="11.42578125" customWidth="1"/>
    <col min="9972" max="9972" width="12.85546875" customWidth="1"/>
    <col min="9973" max="9973" width="15.42578125" customWidth="1"/>
    <col min="9974" max="9974" width="19.42578125" customWidth="1"/>
    <col min="9975" max="9975" width="13.85546875" customWidth="1"/>
    <col min="10223" max="10223" width="3.42578125" customWidth="1"/>
    <col min="10224" max="10224" width="7" customWidth="1"/>
    <col min="10225" max="10225" width="9.85546875" customWidth="1"/>
    <col min="10226" max="10226" width="64.140625" customWidth="1"/>
    <col min="10227" max="10227" width="11.42578125" customWidth="1"/>
    <col min="10228" max="10228" width="12.85546875" customWidth="1"/>
    <col min="10229" max="10229" width="15.42578125" customWidth="1"/>
    <col min="10230" max="10230" width="19.42578125" customWidth="1"/>
    <col min="10231" max="10231" width="13.85546875" customWidth="1"/>
    <col min="10479" max="10479" width="3.42578125" customWidth="1"/>
    <col min="10480" max="10480" width="7" customWidth="1"/>
    <col min="10481" max="10481" width="9.85546875" customWidth="1"/>
    <col min="10482" max="10482" width="64.140625" customWidth="1"/>
    <col min="10483" max="10483" width="11.42578125" customWidth="1"/>
    <col min="10484" max="10484" width="12.85546875" customWidth="1"/>
    <col min="10485" max="10485" width="15.42578125" customWidth="1"/>
    <col min="10486" max="10486" width="19.42578125" customWidth="1"/>
    <col min="10487" max="10487" width="13.85546875" customWidth="1"/>
    <col min="10735" max="10735" width="3.42578125" customWidth="1"/>
    <col min="10736" max="10736" width="7" customWidth="1"/>
    <col min="10737" max="10737" width="9.85546875" customWidth="1"/>
    <col min="10738" max="10738" width="64.140625" customWidth="1"/>
    <col min="10739" max="10739" width="11.42578125" customWidth="1"/>
    <col min="10740" max="10740" width="12.85546875" customWidth="1"/>
    <col min="10741" max="10741" width="15.42578125" customWidth="1"/>
    <col min="10742" max="10742" width="19.42578125" customWidth="1"/>
    <col min="10743" max="10743" width="13.85546875" customWidth="1"/>
    <col min="10991" max="10991" width="3.42578125" customWidth="1"/>
    <col min="10992" max="10992" width="7" customWidth="1"/>
    <col min="10993" max="10993" width="9.85546875" customWidth="1"/>
    <col min="10994" max="10994" width="64.140625" customWidth="1"/>
    <col min="10995" max="10995" width="11.42578125" customWidth="1"/>
    <col min="10996" max="10996" width="12.85546875" customWidth="1"/>
    <col min="10997" max="10997" width="15.42578125" customWidth="1"/>
    <col min="10998" max="10998" width="19.42578125" customWidth="1"/>
    <col min="10999" max="10999" width="13.85546875" customWidth="1"/>
    <col min="11247" max="11247" width="3.42578125" customWidth="1"/>
    <col min="11248" max="11248" width="7" customWidth="1"/>
    <col min="11249" max="11249" width="9.85546875" customWidth="1"/>
    <col min="11250" max="11250" width="64.140625" customWidth="1"/>
    <col min="11251" max="11251" width="11.42578125" customWidth="1"/>
    <col min="11252" max="11252" width="12.85546875" customWidth="1"/>
    <col min="11253" max="11253" width="15.42578125" customWidth="1"/>
    <col min="11254" max="11254" width="19.42578125" customWidth="1"/>
    <col min="11255" max="11255" width="13.85546875" customWidth="1"/>
    <col min="11503" max="11503" width="3.42578125" customWidth="1"/>
    <col min="11504" max="11504" width="7" customWidth="1"/>
    <col min="11505" max="11505" width="9.85546875" customWidth="1"/>
    <col min="11506" max="11506" width="64.140625" customWidth="1"/>
    <col min="11507" max="11507" width="11.42578125" customWidth="1"/>
    <col min="11508" max="11508" width="12.85546875" customWidth="1"/>
    <col min="11509" max="11509" width="15.42578125" customWidth="1"/>
    <col min="11510" max="11510" width="19.42578125" customWidth="1"/>
    <col min="11511" max="11511" width="13.85546875" customWidth="1"/>
    <col min="11759" max="11759" width="3.42578125" customWidth="1"/>
    <col min="11760" max="11760" width="7" customWidth="1"/>
    <col min="11761" max="11761" width="9.85546875" customWidth="1"/>
    <col min="11762" max="11762" width="64.140625" customWidth="1"/>
    <col min="11763" max="11763" width="11.42578125" customWidth="1"/>
    <col min="11764" max="11764" width="12.85546875" customWidth="1"/>
    <col min="11765" max="11765" width="15.42578125" customWidth="1"/>
    <col min="11766" max="11766" width="19.42578125" customWidth="1"/>
    <col min="11767" max="11767" width="13.85546875" customWidth="1"/>
    <col min="12015" max="12015" width="3.42578125" customWidth="1"/>
    <col min="12016" max="12016" width="7" customWidth="1"/>
    <col min="12017" max="12017" width="9.85546875" customWidth="1"/>
    <col min="12018" max="12018" width="64.140625" customWidth="1"/>
    <col min="12019" max="12019" width="11.42578125" customWidth="1"/>
    <col min="12020" max="12020" width="12.85546875" customWidth="1"/>
    <col min="12021" max="12021" width="15.42578125" customWidth="1"/>
    <col min="12022" max="12022" width="19.42578125" customWidth="1"/>
    <col min="12023" max="12023" width="13.85546875" customWidth="1"/>
    <col min="12271" max="12271" width="3.42578125" customWidth="1"/>
    <col min="12272" max="12272" width="7" customWidth="1"/>
    <col min="12273" max="12273" width="9.85546875" customWidth="1"/>
    <col min="12274" max="12274" width="64.140625" customWidth="1"/>
    <col min="12275" max="12275" width="11.42578125" customWidth="1"/>
    <col min="12276" max="12276" width="12.85546875" customWidth="1"/>
    <col min="12277" max="12277" width="15.42578125" customWidth="1"/>
    <col min="12278" max="12278" width="19.42578125" customWidth="1"/>
    <col min="12279" max="12279" width="13.85546875" customWidth="1"/>
    <col min="12527" max="12527" width="3.42578125" customWidth="1"/>
    <col min="12528" max="12528" width="7" customWidth="1"/>
    <col min="12529" max="12529" width="9.85546875" customWidth="1"/>
    <col min="12530" max="12530" width="64.140625" customWidth="1"/>
    <col min="12531" max="12531" width="11.42578125" customWidth="1"/>
    <col min="12532" max="12532" width="12.85546875" customWidth="1"/>
    <col min="12533" max="12533" width="15.42578125" customWidth="1"/>
    <col min="12534" max="12534" width="19.42578125" customWidth="1"/>
    <col min="12535" max="12535" width="13.85546875" customWidth="1"/>
    <col min="12783" max="12783" width="3.42578125" customWidth="1"/>
    <col min="12784" max="12784" width="7" customWidth="1"/>
    <col min="12785" max="12785" width="9.85546875" customWidth="1"/>
    <col min="12786" max="12786" width="64.140625" customWidth="1"/>
    <col min="12787" max="12787" width="11.42578125" customWidth="1"/>
    <col min="12788" max="12788" width="12.85546875" customWidth="1"/>
    <col min="12789" max="12789" width="15.42578125" customWidth="1"/>
    <col min="12790" max="12790" width="19.42578125" customWidth="1"/>
    <col min="12791" max="12791" width="13.85546875" customWidth="1"/>
    <col min="13039" max="13039" width="3.42578125" customWidth="1"/>
    <col min="13040" max="13040" width="7" customWidth="1"/>
    <col min="13041" max="13041" width="9.85546875" customWidth="1"/>
    <col min="13042" max="13042" width="64.140625" customWidth="1"/>
    <col min="13043" max="13043" width="11.42578125" customWidth="1"/>
    <col min="13044" max="13044" width="12.85546875" customWidth="1"/>
    <col min="13045" max="13045" width="15.42578125" customWidth="1"/>
    <col min="13046" max="13046" width="19.42578125" customWidth="1"/>
    <col min="13047" max="13047" width="13.85546875" customWidth="1"/>
    <col min="13295" max="13295" width="3.42578125" customWidth="1"/>
    <col min="13296" max="13296" width="7" customWidth="1"/>
    <col min="13297" max="13297" width="9.85546875" customWidth="1"/>
    <col min="13298" max="13298" width="64.140625" customWidth="1"/>
    <col min="13299" max="13299" width="11.42578125" customWidth="1"/>
    <col min="13300" max="13300" width="12.85546875" customWidth="1"/>
    <col min="13301" max="13301" width="15.42578125" customWidth="1"/>
    <col min="13302" max="13302" width="19.42578125" customWidth="1"/>
    <col min="13303" max="13303" width="13.85546875" customWidth="1"/>
    <col min="13551" max="13551" width="3.42578125" customWidth="1"/>
    <col min="13552" max="13552" width="7" customWidth="1"/>
    <col min="13553" max="13553" width="9.85546875" customWidth="1"/>
    <col min="13554" max="13554" width="64.140625" customWidth="1"/>
    <col min="13555" max="13555" width="11.42578125" customWidth="1"/>
    <col min="13556" max="13556" width="12.85546875" customWidth="1"/>
    <col min="13557" max="13557" width="15.42578125" customWidth="1"/>
    <col min="13558" max="13558" width="19.42578125" customWidth="1"/>
    <col min="13559" max="13559" width="13.85546875" customWidth="1"/>
    <col min="13807" max="13807" width="3.42578125" customWidth="1"/>
    <col min="13808" max="13808" width="7" customWidth="1"/>
    <col min="13809" max="13809" width="9.85546875" customWidth="1"/>
    <col min="13810" max="13810" width="64.140625" customWidth="1"/>
    <col min="13811" max="13811" width="11.42578125" customWidth="1"/>
    <col min="13812" max="13812" width="12.85546875" customWidth="1"/>
    <col min="13813" max="13813" width="15.42578125" customWidth="1"/>
    <col min="13814" max="13814" width="19.42578125" customWidth="1"/>
    <col min="13815" max="13815" width="13.85546875" customWidth="1"/>
    <col min="14063" max="14063" width="3.42578125" customWidth="1"/>
    <col min="14064" max="14064" width="7" customWidth="1"/>
    <col min="14065" max="14065" width="9.85546875" customWidth="1"/>
    <col min="14066" max="14066" width="64.140625" customWidth="1"/>
    <col min="14067" max="14067" width="11.42578125" customWidth="1"/>
    <col min="14068" max="14068" width="12.85546875" customWidth="1"/>
    <col min="14069" max="14069" width="15.42578125" customWidth="1"/>
    <col min="14070" max="14070" width="19.42578125" customWidth="1"/>
    <col min="14071" max="14071" width="13.85546875" customWidth="1"/>
    <col min="14319" max="14319" width="3.42578125" customWidth="1"/>
    <col min="14320" max="14320" width="7" customWidth="1"/>
    <col min="14321" max="14321" width="9.85546875" customWidth="1"/>
    <col min="14322" max="14322" width="64.140625" customWidth="1"/>
    <col min="14323" max="14323" width="11.42578125" customWidth="1"/>
    <col min="14324" max="14324" width="12.85546875" customWidth="1"/>
    <col min="14325" max="14325" width="15.42578125" customWidth="1"/>
    <col min="14326" max="14326" width="19.42578125" customWidth="1"/>
    <col min="14327" max="14327" width="13.85546875" customWidth="1"/>
    <col min="14575" max="14575" width="3.42578125" customWidth="1"/>
    <col min="14576" max="14576" width="7" customWidth="1"/>
    <col min="14577" max="14577" width="9.85546875" customWidth="1"/>
    <col min="14578" max="14578" width="64.140625" customWidth="1"/>
    <col min="14579" max="14579" width="11.42578125" customWidth="1"/>
    <col min="14580" max="14580" width="12.85546875" customWidth="1"/>
    <col min="14581" max="14581" width="15.42578125" customWidth="1"/>
    <col min="14582" max="14582" width="19.42578125" customWidth="1"/>
    <col min="14583" max="14583" width="13.85546875" customWidth="1"/>
    <col min="14831" max="14831" width="3.42578125" customWidth="1"/>
    <col min="14832" max="14832" width="7" customWidth="1"/>
    <col min="14833" max="14833" width="9.85546875" customWidth="1"/>
    <col min="14834" max="14834" width="64.140625" customWidth="1"/>
    <col min="14835" max="14835" width="11.42578125" customWidth="1"/>
    <col min="14836" max="14836" width="12.85546875" customWidth="1"/>
    <col min="14837" max="14837" width="15.42578125" customWidth="1"/>
    <col min="14838" max="14838" width="19.42578125" customWidth="1"/>
    <col min="14839" max="14839" width="13.85546875" customWidth="1"/>
    <col min="15087" max="15087" width="3.42578125" customWidth="1"/>
    <col min="15088" max="15088" width="7" customWidth="1"/>
    <col min="15089" max="15089" width="9.85546875" customWidth="1"/>
    <col min="15090" max="15090" width="64.140625" customWidth="1"/>
    <col min="15091" max="15091" width="11.42578125" customWidth="1"/>
    <col min="15092" max="15092" width="12.85546875" customWidth="1"/>
    <col min="15093" max="15093" width="15.42578125" customWidth="1"/>
    <col min="15094" max="15094" width="19.42578125" customWidth="1"/>
    <col min="15095" max="15095" width="13.85546875" customWidth="1"/>
    <col min="15343" max="15343" width="3.42578125" customWidth="1"/>
    <col min="15344" max="15344" width="7" customWidth="1"/>
    <col min="15345" max="15345" width="9.85546875" customWidth="1"/>
    <col min="15346" max="15346" width="64.140625" customWidth="1"/>
    <col min="15347" max="15347" width="11.42578125" customWidth="1"/>
    <col min="15348" max="15348" width="12.85546875" customWidth="1"/>
    <col min="15349" max="15349" width="15.42578125" customWidth="1"/>
    <col min="15350" max="15350" width="19.42578125" customWidth="1"/>
    <col min="15351" max="15351" width="13.85546875" customWidth="1"/>
    <col min="15599" max="15599" width="3.42578125" customWidth="1"/>
    <col min="15600" max="15600" width="7" customWidth="1"/>
    <col min="15601" max="15601" width="9.85546875" customWidth="1"/>
    <col min="15602" max="15602" width="64.140625" customWidth="1"/>
    <col min="15603" max="15603" width="11.42578125" customWidth="1"/>
    <col min="15604" max="15604" width="12.85546875" customWidth="1"/>
    <col min="15605" max="15605" width="15.42578125" customWidth="1"/>
    <col min="15606" max="15606" width="19.42578125" customWidth="1"/>
    <col min="15607" max="15607" width="13.85546875" customWidth="1"/>
    <col min="15855" max="15855" width="3.42578125" customWidth="1"/>
    <col min="15856" max="15856" width="7" customWidth="1"/>
    <col min="15857" max="15857" width="9.85546875" customWidth="1"/>
    <col min="15858" max="15858" width="64.140625" customWidth="1"/>
    <col min="15859" max="15859" width="11.42578125" customWidth="1"/>
    <col min="15860" max="15860" width="12.85546875" customWidth="1"/>
    <col min="15861" max="15861" width="15.42578125" customWidth="1"/>
    <col min="15862" max="15862" width="19.42578125" customWidth="1"/>
    <col min="15863" max="15863" width="13.85546875" customWidth="1"/>
    <col min="16111" max="16111" width="3.42578125" customWidth="1"/>
    <col min="16112" max="16112" width="7" customWidth="1"/>
    <col min="16113" max="16113" width="9.85546875" customWidth="1"/>
    <col min="16114" max="16114" width="64.140625" customWidth="1"/>
    <col min="16115" max="16115" width="11.42578125" customWidth="1"/>
    <col min="16116" max="16116" width="12.85546875" customWidth="1"/>
    <col min="16117" max="16117" width="15.42578125" customWidth="1"/>
    <col min="16118" max="16118" width="19.42578125" customWidth="1"/>
    <col min="16119" max="16119" width="13.85546875" customWidth="1"/>
  </cols>
  <sheetData>
    <row r="1" spans="1:8" ht="18.75" thickBot="1" x14ac:dyDescent="0.4"/>
    <row r="2" spans="1:8" ht="78" customHeight="1" thickBot="1" x14ac:dyDescent="0.4">
      <c r="B2" s="560" t="s">
        <v>242</v>
      </c>
      <c r="C2" s="561"/>
      <c r="D2" s="561"/>
      <c r="E2" s="561"/>
      <c r="F2" s="561"/>
      <c r="G2" s="561"/>
      <c r="H2" s="562"/>
    </row>
    <row r="3" spans="1:8" ht="19.5" thickBot="1" x14ac:dyDescent="0.4">
      <c r="B3" s="538" t="s">
        <v>0</v>
      </c>
      <c r="C3" s="539"/>
      <c r="D3" s="539"/>
      <c r="E3" s="539"/>
      <c r="F3" s="539"/>
      <c r="G3" s="539"/>
      <c r="H3" s="563"/>
    </row>
    <row r="4" spans="1:8" ht="18.75" thickBot="1" x14ac:dyDescent="0.4">
      <c r="B4" s="577" t="s">
        <v>120</v>
      </c>
      <c r="C4" s="578"/>
      <c r="D4" s="578"/>
      <c r="E4" s="578"/>
      <c r="F4" s="578"/>
      <c r="G4" s="578"/>
      <c r="H4" s="579"/>
    </row>
    <row r="5" spans="1:8" ht="19.5" thickBot="1" x14ac:dyDescent="0.4">
      <c r="B5" s="29"/>
      <c r="C5" s="30"/>
      <c r="D5" s="616" t="s">
        <v>1</v>
      </c>
      <c r="E5" s="616"/>
      <c r="F5" s="616"/>
      <c r="G5" s="616"/>
      <c r="H5" s="568"/>
    </row>
    <row r="6" spans="1:8" ht="43.5" customHeight="1" x14ac:dyDescent="0.35">
      <c r="A6" s="3"/>
      <c r="B6" s="31"/>
      <c r="C6" s="32" t="s">
        <v>2</v>
      </c>
      <c r="D6" s="569" t="s">
        <v>3</v>
      </c>
      <c r="E6" s="570"/>
      <c r="F6" s="570"/>
      <c r="G6" s="570"/>
      <c r="H6" s="571"/>
    </row>
    <row r="7" spans="1:8" ht="135" customHeight="1" x14ac:dyDescent="0.35">
      <c r="A7" s="3"/>
      <c r="B7" s="33"/>
      <c r="C7" s="9" t="s">
        <v>4</v>
      </c>
      <c r="D7" s="551" t="s">
        <v>5</v>
      </c>
      <c r="E7" s="551"/>
      <c r="F7" s="551"/>
      <c r="G7" s="551"/>
      <c r="H7" s="552"/>
    </row>
    <row r="8" spans="1:8" ht="78" customHeight="1" x14ac:dyDescent="0.35">
      <c r="A8" s="3"/>
      <c r="B8" s="97"/>
      <c r="C8" s="9" t="s">
        <v>6</v>
      </c>
      <c r="D8" s="551" t="s">
        <v>7</v>
      </c>
      <c r="E8" s="551"/>
      <c r="F8" s="551"/>
      <c r="G8" s="551"/>
      <c r="H8" s="552"/>
    </row>
    <row r="9" spans="1:8" ht="81.75" customHeight="1" x14ac:dyDescent="0.35">
      <c r="A9" s="3"/>
      <c r="B9" s="97"/>
      <c r="C9" s="9" t="s">
        <v>8</v>
      </c>
      <c r="D9" s="551" t="s">
        <v>75</v>
      </c>
      <c r="E9" s="551"/>
      <c r="F9" s="551"/>
      <c r="G9" s="551"/>
      <c r="H9" s="552"/>
    </row>
    <row r="10" spans="1:8" ht="135.75" customHeight="1" x14ac:dyDescent="0.35">
      <c r="A10" s="3"/>
      <c r="B10" s="97"/>
      <c r="C10" s="9" t="s">
        <v>9</v>
      </c>
      <c r="D10" s="551" t="s">
        <v>61</v>
      </c>
      <c r="E10" s="551"/>
      <c r="F10" s="551"/>
      <c r="G10" s="551"/>
      <c r="H10" s="552"/>
    </row>
    <row r="11" spans="1:8" ht="78" customHeight="1" x14ac:dyDescent="0.35">
      <c r="A11" s="3"/>
      <c r="B11" s="97"/>
      <c r="C11" s="9" t="s">
        <v>10</v>
      </c>
      <c r="D11" s="551" t="s">
        <v>62</v>
      </c>
      <c r="E11" s="551"/>
      <c r="F11" s="551"/>
      <c r="G11" s="551"/>
      <c r="H11" s="552"/>
    </row>
    <row r="12" spans="1:8" ht="37.5" customHeight="1" x14ac:dyDescent="0.35">
      <c r="A12" s="3"/>
      <c r="B12" s="97"/>
      <c r="C12" s="9" t="s">
        <v>11</v>
      </c>
      <c r="D12" s="551" t="s">
        <v>12</v>
      </c>
      <c r="E12" s="551"/>
      <c r="F12" s="551"/>
      <c r="G12" s="551"/>
      <c r="H12" s="552"/>
    </row>
    <row r="13" spans="1:8" ht="133.5" customHeight="1" x14ac:dyDescent="0.35">
      <c r="A13" s="3"/>
      <c r="B13" s="97"/>
      <c r="C13" s="9" t="s">
        <v>13</v>
      </c>
      <c r="D13" s="551" t="s">
        <v>94</v>
      </c>
      <c r="E13" s="551"/>
      <c r="F13" s="551"/>
      <c r="G13" s="551"/>
      <c r="H13" s="552"/>
    </row>
    <row r="14" spans="1:8" ht="74.25" customHeight="1" x14ac:dyDescent="0.35">
      <c r="A14" s="3"/>
      <c r="B14" s="97"/>
      <c r="C14" s="28" t="s">
        <v>14</v>
      </c>
      <c r="D14" s="551" t="s">
        <v>15</v>
      </c>
      <c r="E14" s="551"/>
      <c r="F14" s="551"/>
      <c r="G14" s="551"/>
      <c r="H14" s="552"/>
    </row>
    <row r="15" spans="1:8" ht="103.5" customHeight="1" x14ac:dyDescent="0.35">
      <c r="A15" s="3"/>
      <c r="B15" s="97"/>
      <c r="C15" s="9" t="s">
        <v>16</v>
      </c>
      <c r="D15" s="553" t="s">
        <v>151</v>
      </c>
      <c r="E15" s="554"/>
      <c r="F15" s="554"/>
      <c r="G15" s="554"/>
      <c r="H15" s="555"/>
    </row>
    <row r="16" spans="1:8" ht="176.25" customHeight="1" x14ac:dyDescent="0.35">
      <c r="A16" s="3"/>
      <c r="B16" s="97"/>
      <c r="C16" s="9" t="s">
        <v>17</v>
      </c>
      <c r="D16" s="551" t="s">
        <v>18</v>
      </c>
      <c r="E16" s="551"/>
      <c r="F16" s="551"/>
      <c r="G16" s="551"/>
      <c r="H16" s="552"/>
    </row>
    <row r="17" spans="1:28" ht="139.5" customHeight="1" x14ac:dyDescent="0.35">
      <c r="A17" s="3"/>
      <c r="B17" s="97"/>
      <c r="C17" s="9" t="s">
        <v>19</v>
      </c>
      <c r="D17" s="551" t="s">
        <v>20</v>
      </c>
      <c r="E17" s="551"/>
      <c r="F17" s="551"/>
      <c r="G17" s="551"/>
      <c r="H17" s="552"/>
    </row>
    <row r="18" spans="1:28" ht="97.5" customHeight="1" x14ac:dyDescent="0.35">
      <c r="A18" s="3"/>
      <c r="B18" s="97"/>
      <c r="C18" s="9" t="s">
        <v>21</v>
      </c>
      <c r="D18" s="551" t="s">
        <v>22</v>
      </c>
      <c r="E18" s="551"/>
      <c r="F18" s="551"/>
      <c r="G18" s="551"/>
      <c r="H18" s="552"/>
    </row>
    <row r="19" spans="1:28" ht="78" customHeight="1" x14ac:dyDescent="0.35">
      <c r="A19" s="3"/>
      <c r="B19" s="97"/>
      <c r="C19" s="9" t="s">
        <v>23</v>
      </c>
      <c r="D19" s="551" t="s">
        <v>76</v>
      </c>
      <c r="E19" s="551"/>
      <c r="F19" s="551"/>
      <c r="G19" s="551"/>
      <c r="H19" s="552"/>
    </row>
    <row r="20" spans="1:28" ht="64.5" customHeight="1" thickBot="1" x14ac:dyDescent="0.4">
      <c r="A20" s="3"/>
      <c r="B20" s="34"/>
      <c r="C20" s="35" t="s">
        <v>24</v>
      </c>
      <c r="D20" s="556" t="s">
        <v>77</v>
      </c>
      <c r="E20" s="556"/>
      <c r="F20" s="556"/>
      <c r="G20" s="556"/>
      <c r="H20" s="557"/>
    </row>
    <row r="21" spans="1:28" ht="18.75" thickBot="1" x14ac:dyDescent="0.4">
      <c r="B21" s="117"/>
      <c r="C21" s="118"/>
      <c r="D21" s="118"/>
      <c r="E21" s="118"/>
      <c r="F21" s="119"/>
      <c r="G21" s="118"/>
      <c r="H21" s="120"/>
    </row>
    <row r="22" spans="1:28" ht="56.25" x14ac:dyDescent="0.35">
      <c r="A22" s="107"/>
      <c r="B22" s="31" t="s">
        <v>25</v>
      </c>
      <c r="C22" s="36" t="s">
        <v>55</v>
      </c>
      <c r="D22" s="36" t="s">
        <v>26</v>
      </c>
      <c r="E22" s="36" t="s">
        <v>27</v>
      </c>
      <c r="F22" s="4" t="s">
        <v>28</v>
      </c>
      <c r="G22" s="37" t="s">
        <v>29</v>
      </c>
      <c r="H22" s="38" t="s">
        <v>30</v>
      </c>
    </row>
    <row r="23" spans="1:28" ht="19.5" thickBot="1" x14ac:dyDescent="0.4">
      <c r="A23" s="107"/>
      <c r="B23" s="121">
        <v>1</v>
      </c>
      <c r="C23" s="122">
        <v>2</v>
      </c>
      <c r="D23" s="122">
        <v>3</v>
      </c>
      <c r="E23" s="122">
        <v>4</v>
      </c>
      <c r="F23" s="122">
        <v>5</v>
      </c>
      <c r="G23" s="123">
        <v>6</v>
      </c>
      <c r="H23" s="124">
        <v>7</v>
      </c>
    </row>
    <row r="24" spans="1:28" ht="19.5" thickBot="1" x14ac:dyDescent="0.4">
      <c r="A24" s="107"/>
      <c r="B24" s="237"/>
      <c r="C24" s="52"/>
      <c r="D24" s="52" t="s">
        <v>31</v>
      </c>
      <c r="E24" s="52"/>
      <c r="F24" s="52"/>
      <c r="G24" s="52"/>
      <c r="H24" s="238"/>
    </row>
    <row r="25" spans="1:28" ht="19.5" customHeight="1" x14ac:dyDescent="0.35">
      <c r="B25" s="8">
        <v>1</v>
      </c>
      <c r="C25" s="94" t="s">
        <v>132</v>
      </c>
      <c r="D25" s="40" t="s">
        <v>32</v>
      </c>
      <c r="E25" s="21" t="s">
        <v>33</v>
      </c>
      <c r="F25" s="390">
        <v>1</v>
      </c>
      <c r="G25" s="472">
        <v>0</v>
      </c>
      <c r="H25" s="475">
        <f t="shared" ref="H25:H30" si="0">F25*G25</f>
        <v>0</v>
      </c>
      <c r="AA25" s="2"/>
      <c r="AB25" s="2"/>
    </row>
    <row r="26" spans="1:28" ht="36" customHeight="1" x14ac:dyDescent="0.35">
      <c r="B26" s="71">
        <v>2</v>
      </c>
      <c r="C26" s="70" t="s">
        <v>133</v>
      </c>
      <c r="D26" s="72" t="s">
        <v>34</v>
      </c>
      <c r="E26" s="73" t="s">
        <v>33</v>
      </c>
      <c r="F26" s="391">
        <v>1</v>
      </c>
      <c r="G26" s="451">
        <v>0</v>
      </c>
      <c r="H26" s="476">
        <f t="shared" si="0"/>
        <v>0</v>
      </c>
      <c r="AA26" s="2"/>
      <c r="AB26" s="2"/>
    </row>
    <row r="27" spans="1:28" ht="22.5" customHeight="1" x14ac:dyDescent="0.35">
      <c r="B27" s="71">
        <v>3</v>
      </c>
      <c r="C27" s="95" t="s">
        <v>134</v>
      </c>
      <c r="D27" s="41" t="s">
        <v>35</v>
      </c>
      <c r="E27" s="73" t="s">
        <v>33</v>
      </c>
      <c r="F27" s="391">
        <v>1</v>
      </c>
      <c r="G27" s="451">
        <v>0</v>
      </c>
      <c r="H27" s="476">
        <f t="shared" si="0"/>
        <v>0</v>
      </c>
      <c r="AA27" s="2"/>
      <c r="AB27" s="2"/>
    </row>
    <row r="28" spans="1:28" ht="36" customHeight="1" x14ac:dyDescent="0.35">
      <c r="B28" s="71">
        <v>4</v>
      </c>
      <c r="C28" s="95" t="s">
        <v>135</v>
      </c>
      <c r="D28" s="41" t="s">
        <v>57</v>
      </c>
      <c r="E28" s="73" t="s">
        <v>33</v>
      </c>
      <c r="F28" s="391">
        <v>1</v>
      </c>
      <c r="G28" s="451">
        <v>0</v>
      </c>
      <c r="H28" s="476">
        <f t="shared" si="0"/>
        <v>0</v>
      </c>
      <c r="AA28" s="2"/>
      <c r="AB28" s="2"/>
    </row>
    <row r="29" spans="1:28" ht="75.75" customHeight="1" x14ac:dyDescent="0.35">
      <c r="B29" s="71">
        <v>5</v>
      </c>
      <c r="C29" s="95" t="s">
        <v>136</v>
      </c>
      <c r="D29" s="41" t="s">
        <v>364</v>
      </c>
      <c r="E29" s="73" t="s">
        <v>33</v>
      </c>
      <c r="F29" s="391">
        <v>1</v>
      </c>
      <c r="G29" s="451">
        <v>0</v>
      </c>
      <c r="H29" s="476">
        <f t="shared" si="0"/>
        <v>0</v>
      </c>
      <c r="AA29" s="2"/>
      <c r="AB29" s="2"/>
    </row>
    <row r="30" spans="1:28" ht="36.75" customHeight="1" thickBot="1" x14ac:dyDescent="0.4">
      <c r="B30" s="17">
        <v>6</v>
      </c>
      <c r="C30" s="35">
        <v>14</v>
      </c>
      <c r="D30" s="43" t="s">
        <v>78</v>
      </c>
      <c r="E30" s="16" t="s">
        <v>33</v>
      </c>
      <c r="F30" s="393">
        <v>1</v>
      </c>
      <c r="G30" s="477">
        <v>0</v>
      </c>
      <c r="H30" s="478">
        <f t="shared" si="0"/>
        <v>0</v>
      </c>
      <c r="AA30" s="2"/>
      <c r="AB30" s="2"/>
    </row>
    <row r="31" spans="1:28" ht="22.5" customHeight="1" thickBot="1" x14ac:dyDescent="0.4">
      <c r="B31" s="473"/>
      <c r="C31" s="246"/>
      <c r="D31" s="558" t="s">
        <v>56</v>
      </c>
      <c r="E31" s="558"/>
      <c r="F31" s="558"/>
      <c r="G31" s="559"/>
      <c r="H31" s="491">
        <f>SUM(H25:H30)</f>
        <v>0</v>
      </c>
      <c r="AA31" s="2"/>
      <c r="AB31" s="2"/>
    </row>
    <row r="32" spans="1:28" ht="19.5" thickBot="1" x14ac:dyDescent="0.3">
      <c r="A32" s="108"/>
      <c r="B32" s="237"/>
      <c r="C32" s="52"/>
      <c r="D32" s="52" t="s">
        <v>36</v>
      </c>
      <c r="E32" s="52"/>
      <c r="F32" s="52"/>
      <c r="G32" s="52"/>
      <c r="H32" s="238"/>
    </row>
    <row r="33" spans="1:26" ht="18.75" x14ac:dyDescent="0.35">
      <c r="A33" s="108"/>
      <c r="B33" s="8">
        <v>7</v>
      </c>
      <c r="C33" s="94" t="s">
        <v>67</v>
      </c>
      <c r="D33" s="46" t="s">
        <v>82</v>
      </c>
      <c r="E33" s="21" t="s">
        <v>37</v>
      </c>
      <c r="F33" s="390">
        <v>0.85</v>
      </c>
      <c r="G33" s="472">
        <v>0</v>
      </c>
      <c r="H33" s="475">
        <f>F33*G33</f>
        <v>0</v>
      </c>
    </row>
    <row r="34" spans="1:26" s="6" customFormat="1" ht="27" customHeight="1" x14ac:dyDescent="0.35">
      <c r="A34" s="108"/>
      <c r="B34" s="71">
        <v>8</v>
      </c>
      <c r="C34" s="95" t="s">
        <v>68</v>
      </c>
      <c r="D34" s="7" t="s">
        <v>83</v>
      </c>
      <c r="E34" s="73" t="s">
        <v>37</v>
      </c>
      <c r="F34" s="391">
        <v>0.85</v>
      </c>
      <c r="G34" s="451">
        <v>0</v>
      </c>
      <c r="H34" s="476">
        <f>F34*G34</f>
        <v>0</v>
      </c>
      <c r="I34" s="5"/>
      <c r="J34" s="5"/>
      <c r="K34" s="5"/>
      <c r="L34" s="5"/>
      <c r="M34" s="5"/>
      <c r="N34" s="5"/>
      <c r="O34" s="5"/>
      <c r="P34" s="5"/>
      <c r="Q34" s="5"/>
      <c r="R34" s="5"/>
      <c r="S34" s="5"/>
      <c r="T34" s="5"/>
      <c r="U34" s="5"/>
      <c r="V34" s="5"/>
      <c r="W34" s="5"/>
      <c r="X34" s="5"/>
      <c r="Y34" s="5"/>
      <c r="Z34" s="5"/>
    </row>
    <row r="35" spans="1:26" s="5" customFormat="1" ht="53.25" customHeight="1" x14ac:dyDescent="0.35">
      <c r="A35" s="108"/>
      <c r="B35" s="71">
        <v>9</v>
      </c>
      <c r="C35" s="95" t="s">
        <v>69</v>
      </c>
      <c r="D35" s="7" t="s">
        <v>84</v>
      </c>
      <c r="E35" s="73" t="s">
        <v>39</v>
      </c>
      <c r="F35" s="391">
        <v>112.1</v>
      </c>
      <c r="G35" s="451">
        <v>0</v>
      </c>
      <c r="H35" s="476">
        <f t="shared" ref="H35:H37" si="1">F35*G35</f>
        <v>0</v>
      </c>
    </row>
    <row r="36" spans="1:26" ht="21" customHeight="1" x14ac:dyDescent="0.35">
      <c r="A36" s="108"/>
      <c r="B36" s="71">
        <v>10</v>
      </c>
      <c r="C36" s="95" t="s">
        <v>69</v>
      </c>
      <c r="D36" s="7" t="s">
        <v>98</v>
      </c>
      <c r="E36" s="19" t="s">
        <v>38</v>
      </c>
      <c r="F36" s="391">
        <v>513.49</v>
      </c>
      <c r="G36" s="451">
        <v>0</v>
      </c>
      <c r="H36" s="476">
        <f>F36*G36</f>
        <v>0</v>
      </c>
    </row>
    <row r="37" spans="1:26" s="6" customFormat="1" ht="25.5" customHeight="1" thickBot="1" x14ac:dyDescent="0.4">
      <c r="A37" s="108"/>
      <c r="B37" s="17">
        <v>11</v>
      </c>
      <c r="C37" s="239" t="s">
        <v>160</v>
      </c>
      <c r="D37" s="190" t="s">
        <v>277</v>
      </c>
      <c r="E37" s="16" t="s">
        <v>38</v>
      </c>
      <c r="F37" s="393">
        <v>13</v>
      </c>
      <c r="G37" s="477">
        <v>0</v>
      </c>
      <c r="H37" s="478">
        <f t="shared" si="1"/>
        <v>0</v>
      </c>
      <c r="I37" s="5"/>
      <c r="J37" s="5"/>
      <c r="K37" s="5"/>
      <c r="L37" s="5"/>
      <c r="M37" s="5"/>
      <c r="N37" s="5"/>
      <c r="O37" s="5"/>
      <c r="P37" s="5"/>
      <c r="Q37" s="5"/>
      <c r="R37" s="5"/>
      <c r="S37" s="5"/>
      <c r="T37" s="5"/>
      <c r="U37" s="5"/>
      <c r="V37" s="5"/>
      <c r="W37" s="5"/>
      <c r="X37" s="5"/>
      <c r="Y37" s="5"/>
      <c r="Z37" s="5"/>
    </row>
    <row r="38" spans="1:26" ht="19.5" thickBot="1" x14ac:dyDescent="0.4">
      <c r="A38" s="108"/>
      <c r="B38" s="541" t="s">
        <v>42</v>
      </c>
      <c r="C38" s="542"/>
      <c r="D38" s="542"/>
      <c r="E38" s="542"/>
      <c r="F38" s="542"/>
      <c r="G38" s="543"/>
      <c r="H38" s="491">
        <f>SUM(H33:H37)</f>
        <v>0</v>
      </c>
    </row>
    <row r="39" spans="1:26" ht="19.5" thickBot="1" x14ac:dyDescent="0.3">
      <c r="A39" s="108"/>
      <c r="B39" s="237"/>
      <c r="C39" s="52"/>
      <c r="D39" s="52" t="s">
        <v>43</v>
      </c>
      <c r="E39" s="52"/>
      <c r="F39" s="52"/>
      <c r="G39" s="52"/>
      <c r="H39" s="238"/>
    </row>
    <row r="40" spans="1:26" ht="75" x14ac:dyDescent="0.35">
      <c r="A40" s="109"/>
      <c r="B40" s="8">
        <v>12</v>
      </c>
      <c r="C40" s="94" t="s">
        <v>70</v>
      </c>
      <c r="D40" s="189" t="s">
        <v>86</v>
      </c>
      <c r="E40" s="20" t="s">
        <v>40</v>
      </c>
      <c r="F40" s="390">
        <v>1539.59</v>
      </c>
      <c r="G40" s="472">
        <v>0</v>
      </c>
      <c r="H40" s="475">
        <f>F40*G40</f>
        <v>0</v>
      </c>
    </row>
    <row r="41" spans="1:26" ht="37.5" x14ac:dyDescent="0.35">
      <c r="A41" s="108"/>
      <c r="B41" s="71">
        <v>13</v>
      </c>
      <c r="C41" s="95" t="s">
        <v>122</v>
      </c>
      <c r="D41" s="18" t="s">
        <v>312</v>
      </c>
      <c r="E41" s="19" t="s">
        <v>40</v>
      </c>
      <c r="F41" s="391">
        <v>60.63</v>
      </c>
      <c r="G41" s="451">
        <v>0</v>
      </c>
      <c r="H41" s="476">
        <f>F41*G41</f>
        <v>0</v>
      </c>
    </row>
    <row r="42" spans="1:26" s="6" customFormat="1" ht="19.5" thickBot="1" x14ac:dyDescent="0.4">
      <c r="A42" s="108"/>
      <c r="B42" s="17">
        <v>14</v>
      </c>
      <c r="C42" s="146" t="s">
        <v>123</v>
      </c>
      <c r="D42" s="190" t="s">
        <v>90</v>
      </c>
      <c r="E42" s="191" t="s">
        <v>39</v>
      </c>
      <c r="F42" s="393">
        <v>3492.91</v>
      </c>
      <c r="G42" s="477">
        <v>0</v>
      </c>
      <c r="H42" s="478">
        <f t="shared" ref="H42" si="2">F42*G42</f>
        <v>0</v>
      </c>
      <c r="I42" s="5"/>
      <c r="J42" s="5"/>
      <c r="K42" s="5"/>
      <c r="L42" s="5"/>
      <c r="M42" s="5"/>
      <c r="N42" s="5"/>
      <c r="O42" s="5"/>
      <c r="P42" s="5"/>
      <c r="Q42" s="5"/>
      <c r="R42" s="5"/>
      <c r="S42" s="5"/>
      <c r="T42" s="5"/>
      <c r="U42" s="5"/>
      <c r="V42" s="5"/>
      <c r="W42" s="5"/>
      <c r="X42" s="5"/>
      <c r="Y42" s="5"/>
      <c r="Z42" s="5"/>
    </row>
    <row r="43" spans="1:26" ht="19.5" thickBot="1" x14ac:dyDescent="0.4">
      <c r="A43" s="108"/>
      <c r="B43" s="541" t="s">
        <v>44</v>
      </c>
      <c r="C43" s="542"/>
      <c r="D43" s="542"/>
      <c r="E43" s="542"/>
      <c r="F43" s="542"/>
      <c r="G43" s="543"/>
      <c r="H43" s="491">
        <f>SUM(H40:H42)</f>
        <v>0</v>
      </c>
    </row>
    <row r="44" spans="1:26" ht="19.5" thickBot="1" x14ac:dyDescent="0.3">
      <c r="A44" s="108"/>
      <c r="B44" s="237"/>
      <c r="C44" s="52"/>
      <c r="D44" s="52" t="s">
        <v>45</v>
      </c>
      <c r="E44" s="52"/>
      <c r="F44" s="52"/>
      <c r="G44" s="52"/>
      <c r="H44" s="238"/>
    </row>
    <row r="45" spans="1:26" ht="37.5" x14ac:dyDescent="0.35">
      <c r="A45" s="108"/>
      <c r="B45" s="8">
        <v>15</v>
      </c>
      <c r="C45" s="94" t="s">
        <v>72</v>
      </c>
      <c r="D45" s="46" t="s">
        <v>161</v>
      </c>
      <c r="E45" s="20" t="s">
        <v>40</v>
      </c>
      <c r="F45" s="390">
        <v>1183.03</v>
      </c>
      <c r="G45" s="472">
        <v>0</v>
      </c>
      <c r="H45" s="475">
        <f t="shared" ref="H45" si="3">(F45*G45)</f>
        <v>0</v>
      </c>
    </row>
    <row r="46" spans="1:26" ht="37.5" x14ac:dyDescent="0.35">
      <c r="A46" s="110"/>
      <c r="B46" s="89">
        <v>16</v>
      </c>
      <c r="C46" s="90" t="s">
        <v>73</v>
      </c>
      <c r="D46" s="7" t="s">
        <v>99</v>
      </c>
      <c r="E46" s="19" t="s">
        <v>39</v>
      </c>
      <c r="F46" s="391">
        <v>2970.5</v>
      </c>
      <c r="G46" s="451">
        <v>0</v>
      </c>
      <c r="H46" s="476">
        <f>F46*G46</f>
        <v>0</v>
      </c>
    </row>
    <row r="47" spans="1:26" s="6" customFormat="1" ht="27.75" customHeight="1" x14ac:dyDescent="0.35">
      <c r="A47" s="108"/>
      <c r="B47" s="89">
        <v>17</v>
      </c>
      <c r="C47" s="95" t="s">
        <v>74</v>
      </c>
      <c r="D47" s="7" t="s">
        <v>87</v>
      </c>
      <c r="E47" s="73" t="s">
        <v>39</v>
      </c>
      <c r="F47" s="391">
        <v>2970.5</v>
      </c>
      <c r="G47" s="451">
        <v>0</v>
      </c>
      <c r="H47" s="476">
        <f>F47*G47</f>
        <v>0</v>
      </c>
      <c r="I47" s="5"/>
      <c r="J47" s="5"/>
      <c r="K47" s="5"/>
      <c r="L47" s="5"/>
      <c r="M47" s="5"/>
      <c r="N47" s="5"/>
      <c r="O47" s="5"/>
      <c r="P47" s="5"/>
      <c r="Q47" s="5"/>
      <c r="R47" s="5"/>
      <c r="S47" s="5"/>
      <c r="T47" s="5"/>
      <c r="U47" s="5"/>
      <c r="V47" s="5"/>
      <c r="W47" s="5"/>
      <c r="X47" s="5"/>
      <c r="Y47" s="5"/>
      <c r="Z47" s="5"/>
    </row>
    <row r="48" spans="1:26" ht="38.25" customHeight="1" x14ac:dyDescent="0.35">
      <c r="A48" s="111"/>
      <c r="B48" s="71">
        <v>18</v>
      </c>
      <c r="C48" s="90" t="s">
        <v>162</v>
      </c>
      <c r="D48" s="91" t="s">
        <v>88</v>
      </c>
      <c r="E48" s="92" t="s">
        <v>38</v>
      </c>
      <c r="F48" s="395">
        <v>13</v>
      </c>
      <c r="G48" s="451">
        <v>0</v>
      </c>
      <c r="H48" s="476">
        <f>F48*G48</f>
        <v>0</v>
      </c>
      <c r="I48"/>
      <c r="J48"/>
      <c r="K48"/>
      <c r="L48"/>
      <c r="M48"/>
      <c r="N48"/>
      <c r="O48"/>
      <c r="P48"/>
      <c r="Q48"/>
      <c r="R48"/>
      <c r="S48"/>
      <c r="T48"/>
      <c r="U48"/>
      <c r="V48"/>
      <c r="W48"/>
      <c r="X48"/>
      <c r="Y48"/>
      <c r="Z48"/>
    </row>
    <row r="49" spans="1:26" s="6" customFormat="1" ht="37.5" x14ac:dyDescent="0.35">
      <c r="A49" s="108"/>
      <c r="B49" s="71">
        <v>19</v>
      </c>
      <c r="C49" s="95" t="s">
        <v>138</v>
      </c>
      <c r="D49" s="7" t="s">
        <v>101</v>
      </c>
      <c r="E49" s="73" t="s">
        <v>38</v>
      </c>
      <c r="F49" s="391">
        <v>1680</v>
      </c>
      <c r="G49" s="451">
        <v>0</v>
      </c>
      <c r="H49" s="476">
        <f t="shared" ref="H49:H52" si="4">(F49*G49)</f>
        <v>0</v>
      </c>
      <c r="I49" s="5"/>
      <c r="J49" s="5"/>
      <c r="K49" s="5"/>
      <c r="L49" s="5"/>
      <c r="M49" s="5"/>
      <c r="N49" s="5"/>
      <c r="O49" s="5"/>
      <c r="P49" s="5"/>
      <c r="Q49" s="5"/>
      <c r="R49" s="5"/>
      <c r="S49" s="5"/>
      <c r="T49" s="5"/>
      <c r="U49" s="5"/>
      <c r="V49" s="5"/>
      <c r="W49" s="5"/>
      <c r="X49" s="5"/>
      <c r="Y49" s="5"/>
      <c r="Z49" s="5"/>
    </row>
    <row r="50" spans="1:26" s="6" customFormat="1" ht="37.5" x14ac:dyDescent="0.35">
      <c r="A50" s="108"/>
      <c r="B50" s="71">
        <v>20</v>
      </c>
      <c r="C50" s="95" t="s">
        <v>138</v>
      </c>
      <c r="D50" s="7" t="s">
        <v>100</v>
      </c>
      <c r="E50" s="73" t="s">
        <v>38</v>
      </c>
      <c r="F50" s="391">
        <v>391.31</v>
      </c>
      <c r="G50" s="451">
        <v>0</v>
      </c>
      <c r="H50" s="476">
        <f t="shared" si="4"/>
        <v>0</v>
      </c>
      <c r="I50" s="5"/>
      <c r="J50" s="5"/>
      <c r="K50" s="5"/>
      <c r="L50" s="5"/>
      <c r="M50" s="5"/>
      <c r="N50" s="5"/>
      <c r="O50" s="5"/>
      <c r="P50" s="5"/>
      <c r="Q50" s="5"/>
      <c r="R50" s="5"/>
      <c r="S50" s="5"/>
      <c r="T50" s="5"/>
      <c r="U50" s="5"/>
      <c r="V50" s="5"/>
      <c r="W50" s="5"/>
      <c r="X50" s="5"/>
      <c r="Y50" s="5"/>
      <c r="Z50" s="5"/>
    </row>
    <row r="51" spans="1:26" s="102" customFormat="1" ht="56.25" x14ac:dyDescent="0.35">
      <c r="A51" s="112"/>
      <c r="B51" s="71">
        <v>21</v>
      </c>
      <c r="C51" s="90" t="s">
        <v>163</v>
      </c>
      <c r="D51" s="103" t="s">
        <v>91</v>
      </c>
      <c r="E51" s="92" t="s">
        <v>39</v>
      </c>
      <c r="F51" s="395">
        <v>2970.5</v>
      </c>
      <c r="G51" s="451">
        <v>0</v>
      </c>
      <c r="H51" s="476">
        <f t="shared" si="4"/>
        <v>0</v>
      </c>
    </row>
    <row r="52" spans="1:26" ht="39" customHeight="1" thickBot="1" x14ac:dyDescent="0.4">
      <c r="A52" s="110"/>
      <c r="B52" s="17">
        <v>22</v>
      </c>
      <c r="C52" s="200" t="s">
        <v>164</v>
      </c>
      <c r="D52" s="201" t="s">
        <v>85</v>
      </c>
      <c r="E52" s="176" t="s">
        <v>39</v>
      </c>
      <c r="F52" s="393">
        <v>508.7</v>
      </c>
      <c r="G52" s="477">
        <v>0</v>
      </c>
      <c r="H52" s="478">
        <f t="shared" si="4"/>
        <v>0</v>
      </c>
      <c r="I52"/>
      <c r="J52"/>
      <c r="K52"/>
      <c r="L52"/>
      <c r="M52"/>
      <c r="N52"/>
      <c r="O52"/>
      <c r="P52"/>
      <c r="Q52"/>
      <c r="R52"/>
      <c r="S52"/>
      <c r="T52"/>
      <c r="U52"/>
      <c r="V52"/>
      <c r="W52"/>
      <c r="X52"/>
      <c r="Y52"/>
      <c r="Z52"/>
    </row>
    <row r="53" spans="1:26" ht="19.5" thickBot="1" x14ac:dyDescent="0.3">
      <c r="A53" s="108"/>
      <c r="B53" s="613" t="s">
        <v>46</v>
      </c>
      <c r="C53" s="614"/>
      <c r="D53" s="614"/>
      <c r="E53" s="614"/>
      <c r="F53" s="614"/>
      <c r="G53" s="615"/>
      <c r="H53" s="491">
        <f>SUM(H45:H52)</f>
        <v>0</v>
      </c>
    </row>
    <row r="54" spans="1:26" ht="19.5" thickBot="1" x14ac:dyDescent="0.3">
      <c r="A54" s="108"/>
      <c r="B54" s="114"/>
      <c r="C54" s="49"/>
      <c r="D54" s="49" t="s">
        <v>47</v>
      </c>
      <c r="E54" s="49"/>
      <c r="F54" s="49"/>
      <c r="G54" s="49"/>
      <c r="H54" s="115"/>
    </row>
    <row r="55" spans="1:26" ht="19.5" thickBot="1" x14ac:dyDescent="0.4">
      <c r="A55" s="113"/>
      <c r="B55" s="116"/>
      <c r="C55" s="77"/>
      <c r="D55" s="49" t="s">
        <v>102</v>
      </c>
      <c r="E55" s="78"/>
      <c r="F55" s="105"/>
      <c r="G55" s="105"/>
      <c r="H55" s="106"/>
    </row>
    <row r="56" spans="1:26" ht="38.25" thickBot="1" x14ac:dyDescent="0.4">
      <c r="A56" s="108"/>
      <c r="B56" s="289">
        <v>23</v>
      </c>
      <c r="C56" s="409" t="s">
        <v>67</v>
      </c>
      <c r="D56" s="195" t="s">
        <v>103</v>
      </c>
      <c r="E56" s="207" t="s">
        <v>37</v>
      </c>
      <c r="F56" s="410">
        <v>0.68899999999999995</v>
      </c>
      <c r="G56" s="477">
        <v>0</v>
      </c>
      <c r="H56" s="478">
        <f t="shared" ref="H56" si="5">(F56*G56)</f>
        <v>0</v>
      </c>
    </row>
    <row r="57" spans="1:26" ht="19.5" thickBot="1" x14ac:dyDescent="0.4">
      <c r="A57" s="108"/>
      <c r="B57" s="289"/>
      <c r="C57" s="409"/>
      <c r="D57" s="611" t="s">
        <v>317</v>
      </c>
      <c r="E57" s="536"/>
      <c r="F57" s="536"/>
      <c r="G57" s="536"/>
      <c r="H57" s="491">
        <f>SUM(H56)</f>
        <v>0</v>
      </c>
    </row>
    <row r="58" spans="1:26" ht="19.5" thickBot="1" x14ac:dyDescent="0.4">
      <c r="A58" s="113"/>
      <c r="B58" s="154"/>
      <c r="C58" s="242"/>
      <c r="D58" s="52" t="s">
        <v>250</v>
      </c>
      <c r="E58" s="69"/>
      <c r="F58" s="179"/>
      <c r="G58" s="179"/>
      <c r="H58" s="358"/>
    </row>
    <row r="59" spans="1:26" s="2" customFormat="1" ht="37.5" x14ac:dyDescent="0.35">
      <c r="A59" s="108"/>
      <c r="B59" s="8">
        <v>24</v>
      </c>
      <c r="C59" s="161"/>
      <c r="D59" s="46" t="s">
        <v>104</v>
      </c>
      <c r="E59" s="20" t="s">
        <v>40</v>
      </c>
      <c r="F59" s="390">
        <v>10</v>
      </c>
      <c r="G59" s="472">
        <v>0</v>
      </c>
      <c r="H59" s="475">
        <f t="shared" ref="H59:H67" si="6">F59*G59</f>
        <v>0</v>
      </c>
    </row>
    <row r="60" spans="1:26" s="2" customFormat="1" ht="39.75" customHeight="1" x14ac:dyDescent="0.35">
      <c r="A60" s="108"/>
      <c r="B60" s="71">
        <v>25</v>
      </c>
      <c r="C60" s="23"/>
      <c r="D60" s="7" t="s">
        <v>105</v>
      </c>
      <c r="E60" s="73" t="s">
        <v>38</v>
      </c>
      <c r="F60" s="391">
        <v>689</v>
      </c>
      <c r="G60" s="451">
        <v>0</v>
      </c>
      <c r="H60" s="476">
        <f t="shared" si="6"/>
        <v>0</v>
      </c>
    </row>
    <row r="61" spans="1:26" s="2" customFormat="1" ht="75" x14ac:dyDescent="0.35">
      <c r="A61" s="108"/>
      <c r="B61" s="71">
        <v>26</v>
      </c>
      <c r="C61" s="23"/>
      <c r="D61" s="7" t="s">
        <v>106</v>
      </c>
      <c r="E61" s="19" t="s">
        <v>40</v>
      </c>
      <c r="F61" s="391">
        <v>692.06</v>
      </c>
      <c r="G61" s="451">
        <v>0</v>
      </c>
      <c r="H61" s="476">
        <f t="shared" si="6"/>
        <v>0</v>
      </c>
    </row>
    <row r="62" spans="1:26" s="2" customFormat="1" ht="75" x14ac:dyDescent="0.35">
      <c r="A62" s="108"/>
      <c r="B62" s="71">
        <v>27</v>
      </c>
      <c r="C62" s="23"/>
      <c r="D62" s="7" t="s">
        <v>107</v>
      </c>
      <c r="E62" s="19" t="s">
        <v>40</v>
      </c>
      <c r="F62" s="391">
        <v>76.900000000000006</v>
      </c>
      <c r="G62" s="451">
        <v>0</v>
      </c>
      <c r="H62" s="476">
        <f t="shared" si="6"/>
        <v>0</v>
      </c>
    </row>
    <row r="63" spans="1:26" s="2" customFormat="1" ht="56.25" x14ac:dyDescent="0.35">
      <c r="A63" s="108"/>
      <c r="B63" s="71">
        <v>28</v>
      </c>
      <c r="C63" s="23"/>
      <c r="D63" s="7" t="s">
        <v>108</v>
      </c>
      <c r="E63" s="19" t="s">
        <v>112</v>
      </c>
      <c r="F63" s="391">
        <v>15</v>
      </c>
      <c r="G63" s="451">
        <v>0</v>
      </c>
      <c r="H63" s="476">
        <f t="shared" si="6"/>
        <v>0</v>
      </c>
    </row>
    <row r="64" spans="1:26" s="2" customFormat="1" ht="37.5" x14ac:dyDescent="0.35">
      <c r="A64" s="108"/>
      <c r="B64" s="71">
        <v>29</v>
      </c>
      <c r="C64" s="23"/>
      <c r="D64" s="7" t="s">
        <v>109</v>
      </c>
      <c r="E64" s="19" t="s">
        <v>39</v>
      </c>
      <c r="F64" s="391">
        <v>688.58</v>
      </c>
      <c r="G64" s="451">
        <v>0</v>
      </c>
      <c r="H64" s="476">
        <f t="shared" si="6"/>
        <v>0</v>
      </c>
    </row>
    <row r="65" spans="1:28" s="2" customFormat="1" ht="56.25" x14ac:dyDescent="0.35">
      <c r="A65" s="108"/>
      <c r="B65" s="71">
        <v>30</v>
      </c>
      <c r="C65" s="23"/>
      <c r="D65" s="7" t="s">
        <v>249</v>
      </c>
      <c r="E65" s="19" t="s">
        <v>40</v>
      </c>
      <c r="F65" s="391">
        <v>428.56</v>
      </c>
      <c r="G65" s="451">
        <v>0</v>
      </c>
      <c r="H65" s="476">
        <f t="shared" si="6"/>
        <v>0</v>
      </c>
    </row>
    <row r="66" spans="1:28" s="2" customFormat="1" ht="56.25" x14ac:dyDescent="0.35">
      <c r="A66" s="108"/>
      <c r="B66" s="71">
        <f>B65+1</f>
        <v>31</v>
      </c>
      <c r="C66" s="23"/>
      <c r="D66" s="7" t="s">
        <v>313</v>
      </c>
      <c r="E66" s="19" t="s">
        <v>40</v>
      </c>
      <c r="F66" s="391">
        <v>291.36</v>
      </c>
      <c r="G66" s="451">
        <v>0</v>
      </c>
      <c r="H66" s="476">
        <f t="shared" si="6"/>
        <v>0</v>
      </c>
    </row>
    <row r="67" spans="1:28" s="2" customFormat="1" ht="57" thickBot="1" x14ac:dyDescent="0.4">
      <c r="A67" s="108"/>
      <c r="B67" s="17">
        <f t="shared" ref="B67" si="7">B66+1</f>
        <v>32</v>
      </c>
      <c r="C67" s="255"/>
      <c r="D67" s="147" t="s">
        <v>278</v>
      </c>
      <c r="E67" s="191" t="s">
        <v>40</v>
      </c>
      <c r="F67" s="393">
        <f>477.59</f>
        <v>477.59</v>
      </c>
      <c r="G67" s="477">
        <v>0</v>
      </c>
      <c r="H67" s="478">
        <f t="shared" si="6"/>
        <v>0</v>
      </c>
    </row>
    <row r="68" spans="1:28" s="2" customFormat="1" ht="19.5" thickBot="1" x14ac:dyDescent="0.4">
      <c r="A68" s="108"/>
      <c r="B68" s="127"/>
      <c r="C68" s="500"/>
      <c r="D68" s="612" t="s">
        <v>318</v>
      </c>
      <c r="E68" s="542"/>
      <c r="F68" s="542"/>
      <c r="G68" s="542"/>
      <c r="H68" s="491">
        <f>SUM(H59:H67)</f>
        <v>0</v>
      </c>
    </row>
    <row r="69" spans="1:28" s="2" customFormat="1" ht="19.5" thickBot="1" x14ac:dyDescent="0.4">
      <c r="A69" s="113"/>
      <c r="B69" s="154"/>
      <c r="C69" s="242"/>
      <c r="D69" s="52" t="s">
        <v>323</v>
      </c>
      <c r="E69" s="69"/>
      <c r="F69" s="501"/>
      <c r="G69" s="179"/>
      <c r="H69" s="358"/>
      <c r="AA69"/>
      <c r="AB69"/>
    </row>
    <row r="70" spans="1:28" s="2" customFormat="1" ht="93.75" x14ac:dyDescent="0.35">
      <c r="A70" s="108"/>
      <c r="B70" s="605">
        <f>B67+1</f>
        <v>33</v>
      </c>
      <c r="C70" s="608"/>
      <c r="D70" s="46" t="s">
        <v>111</v>
      </c>
      <c r="E70" s="20"/>
      <c r="F70" s="392"/>
      <c r="G70" s="22"/>
      <c r="H70" s="187"/>
      <c r="AA70"/>
      <c r="AB70"/>
    </row>
    <row r="71" spans="1:28" s="2" customFormat="1" ht="18.75" x14ac:dyDescent="0.35">
      <c r="A71" s="108"/>
      <c r="B71" s="606"/>
      <c r="C71" s="609"/>
      <c r="D71" s="7" t="s">
        <v>113</v>
      </c>
      <c r="E71" s="19" t="s">
        <v>38</v>
      </c>
      <c r="F71" s="406">
        <v>214.4</v>
      </c>
      <c r="G71" s="451">
        <v>0</v>
      </c>
      <c r="H71" s="476">
        <f>F71*G71</f>
        <v>0</v>
      </c>
    </row>
    <row r="72" spans="1:28" s="2" customFormat="1" ht="18.75" x14ac:dyDescent="0.35">
      <c r="A72" s="108"/>
      <c r="B72" s="606"/>
      <c r="C72" s="609"/>
      <c r="D72" s="7" t="s">
        <v>114</v>
      </c>
      <c r="E72" s="19" t="s">
        <v>38</v>
      </c>
      <c r="F72" s="406">
        <v>16.98</v>
      </c>
      <c r="G72" s="451">
        <v>0</v>
      </c>
      <c r="H72" s="476">
        <f t="shared" ref="H72:H73" si="8">F72*G72</f>
        <v>0</v>
      </c>
    </row>
    <row r="73" spans="1:28" s="2" customFormat="1" ht="19.5" thickBot="1" x14ac:dyDescent="0.4">
      <c r="A73" s="108"/>
      <c r="B73" s="607"/>
      <c r="C73" s="610"/>
      <c r="D73" s="147" t="s">
        <v>115</v>
      </c>
      <c r="E73" s="191" t="s">
        <v>38</v>
      </c>
      <c r="F73" s="407">
        <v>457.2</v>
      </c>
      <c r="G73" s="477">
        <v>0</v>
      </c>
      <c r="H73" s="478">
        <f t="shared" si="8"/>
        <v>0</v>
      </c>
    </row>
    <row r="74" spans="1:28" s="2" customFormat="1" ht="19.5" thickBot="1" x14ac:dyDescent="0.4">
      <c r="A74" s="108"/>
      <c r="B74" s="236"/>
      <c r="C74" s="502"/>
      <c r="D74" s="541" t="s">
        <v>319</v>
      </c>
      <c r="E74" s="542"/>
      <c r="F74" s="542"/>
      <c r="G74" s="543"/>
      <c r="H74" s="491">
        <f>SUM(H70:H73)</f>
        <v>0</v>
      </c>
    </row>
    <row r="75" spans="1:28" s="408" customFormat="1" ht="19.5" thickBot="1" x14ac:dyDescent="0.4">
      <c r="B75" s="411"/>
      <c r="C75" s="422"/>
      <c r="D75" s="424" t="s">
        <v>324</v>
      </c>
      <c r="E75" s="423"/>
      <c r="F75" s="412"/>
      <c r="G75" s="412"/>
      <c r="H75" s="413"/>
    </row>
    <row r="76" spans="1:28" s="408" customFormat="1" ht="18.75" thickBot="1" x14ac:dyDescent="0.4">
      <c r="B76" s="503"/>
      <c r="C76" s="504"/>
      <c r="D76" s="505" t="s">
        <v>325</v>
      </c>
      <c r="E76" s="504"/>
      <c r="F76" s="504"/>
      <c r="G76" s="504"/>
      <c r="H76" s="506"/>
    </row>
    <row r="77" spans="1:28" s="408" customFormat="1" ht="37.5" x14ac:dyDescent="0.35">
      <c r="B77" s="450">
        <f>B70+1</f>
        <v>34</v>
      </c>
      <c r="C77" s="447"/>
      <c r="D77" s="507" t="s">
        <v>320</v>
      </c>
      <c r="E77" s="347" t="s">
        <v>41</v>
      </c>
      <c r="F77" s="508">
        <v>35</v>
      </c>
      <c r="G77" s="472">
        <v>0</v>
      </c>
      <c r="H77" s="475">
        <f>F77*G77</f>
        <v>0</v>
      </c>
    </row>
    <row r="78" spans="1:28" s="408" customFormat="1" ht="75" x14ac:dyDescent="0.35">
      <c r="B78" s="600">
        <v>35</v>
      </c>
      <c r="C78" s="587"/>
      <c r="D78" s="417" t="s">
        <v>116</v>
      </c>
      <c r="E78" s="349"/>
      <c r="F78" s="416"/>
      <c r="G78" s="451"/>
      <c r="H78" s="510"/>
    </row>
    <row r="79" spans="1:28" s="408" customFormat="1" ht="18.75" x14ac:dyDescent="0.35">
      <c r="B79" s="600"/>
      <c r="C79" s="587"/>
      <c r="D79" s="418" t="s">
        <v>117</v>
      </c>
      <c r="E79" s="349" t="s">
        <v>41</v>
      </c>
      <c r="F79" s="416">
        <v>32</v>
      </c>
      <c r="G79" s="451">
        <v>0</v>
      </c>
      <c r="H79" s="476">
        <f t="shared" ref="H78:H80" si="9">F79*G79</f>
        <v>0</v>
      </c>
    </row>
    <row r="80" spans="1:28" s="408" customFormat="1" ht="19.5" thickBot="1" x14ac:dyDescent="0.4">
      <c r="B80" s="601"/>
      <c r="C80" s="588"/>
      <c r="D80" s="440" t="s">
        <v>118</v>
      </c>
      <c r="E80" s="350" t="s">
        <v>41</v>
      </c>
      <c r="F80" s="509">
        <v>35</v>
      </c>
      <c r="G80" s="477">
        <v>0</v>
      </c>
      <c r="H80" s="478">
        <f t="shared" si="9"/>
        <v>0</v>
      </c>
    </row>
    <row r="81" spans="1:26" s="408" customFormat="1" ht="19.5" thickBot="1" x14ac:dyDescent="0.4">
      <c r="B81" s="589" t="s">
        <v>330</v>
      </c>
      <c r="C81" s="590"/>
      <c r="D81" s="590"/>
      <c r="E81" s="590"/>
      <c r="F81" s="590"/>
      <c r="G81" s="591"/>
      <c r="H81" s="491">
        <f>SUM(H77:H80)</f>
        <v>0</v>
      </c>
    </row>
    <row r="82" spans="1:26" s="408" customFormat="1" ht="19.5" thickBot="1" x14ac:dyDescent="0.4">
      <c r="B82" s="212"/>
      <c r="C82" s="213"/>
      <c r="D82" s="213" t="s">
        <v>326</v>
      </c>
      <c r="E82" s="213"/>
      <c r="F82" s="213"/>
      <c r="G82" s="213"/>
      <c r="H82" s="214"/>
    </row>
    <row r="83" spans="1:26" s="408" customFormat="1" ht="38.25" thickBot="1" x14ac:dyDescent="0.4">
      <c r="B83" s="428">
        <v>36</v>
      </c>
      <c r="C83" s="429"/>
      <c r="D83" s="425" t="s">
        <v>321</v>
      </c>
      <c r="E83" s="426" t="s">
        <v>41</v>
      </c>
      <c r="F83" s="427">
        <v>26</v>
      </c>
      <c r="G83" s="164">
        <v>0</v>
      </c>
      <c r="H83" s="482">
        <f>F83*G83</f>
        <v>0</v>
      </c>
    </row>
    <row r="84" spans="1:26" s="408" customFormat="1" ht="19.5" thickBot="1" x14ac:dyDescent="0.4">
      <c r="B84" s="592" t="s">
        <v>331</v>
      </c>
      <c r="C84" s="593"/>
      <c r="D84" s="593"/>
      <c r="E84" s="593"/>
      <c r="F84" s="593"/>
      <c r="G84" s="594"/>
      <c r="H84" s="492">
        <f>H83</f>
        <v>0</v>
      </c>
    </row>
    <row r="85" spans="1:26" s="408" customFormat="1" ht="19.5" thickBot="1" x14ac:dyDescent="0.4">
      <c r="B85" s="212"/>
      <c r="C85" s="213"/>
      <c r="D85" s="213" t="s">
        <v>327</v>
      </c>
      <c r="E85" s="213"/>
      <c r="F85" s="213"/>
      <c r="G85" s="213"/>
      <c r="H85" s="214"/>
    </row>
    <row r="86" spans="1:26" s="408" customFormat="1" ht="38.25" thickBot="1" x14ac:dyDescent="0.4">
      <c r="B86" s="428">
        <v>37</v>
      </c>
      <c r="C86" s="429"/>
      <c r="D86" s="425" t="s">
        <v>322</v>
      </c>
      <c r="E86" s="426" t="s">
        <v>41</v>
      </c>
      <c r="F86" s="427">
        <v>2</v>
      </c>
      <c r="G86" s="164">
        <v>0</v>
      </c>
      <c r="H86" s="164">
        <f>F86*G86</f>
        <v>0</v>
      </c>
    </row>
    <row r="87" spans="1:26" s="408" customFormat="1" ht="19.5" thickBot="1" x14ac:dyDescent="0.4">
      <c r="B87" s="595" t="s">
        <v>328</v>
      </c>
      <c r="C87" s="596"/>
      <c r="D87" s="596"/>
      <c r="E87" s="596"/>
      <c r="F87" s="596"/>
      <c r="G87" s="597"/>
      <c r="H87" s="492">
        <f>H86</f>
        <v>0</v>
      </c>
    </row>
    <row r="88" spans="1:26" s="408" customFormat="1" ht="19.5" thickBot="1" x14ac:dyDescent="0.4">
      <c r="B88" s="602" t="s">
        <v>329</v>
      </c>
      <c r="C88" s="603"/>
      <c r="D88" s="603"/>
      <c r="E88" s="603"/>
      <c r="F88" s="603"/>
      <c r="G88" s="604"/>
      <c r="H88" s="492">
        <f>H84+H81+H87</f>
        <v>0</v>
      </c>
    </row>
    <row r="89" spans="1:26" ht="19.5" thickBot="1" x14ac:dyDescent="0.4">
      <c r="A89" s="5"/>
      <c r="B89" s="541" t="s">
        <v>48</v>
      </c>
      <c r="C89" s="542"/>
      <c r="D89" s="542"/>
      <c r="E89" s="542"/>
      <c r="F89" s="542"/>
      <c r="G89" s="543"/>
      <c r="H89" s="492">
        <f>H57+H68+H74+H88</f>
        <v>0</v>
      </c>
    </row>
    <row r="90" spans="1:26" ht="19.5" thickBot="1" x14ac:dyDescent="0.4">
      <c r="A90" s="2"/>
      <c r="B90" s="47"/>
      <c r="C90" s="48"/>
      <c r="D90" s="49" t="s">
        <v>96</v>
      </c>
      <c r="E90" s="53"/>
      <c r="F90" s="48"/>
      <c r="G90" s="48"/>
      <c r="H90" s="24"/>
    </row>
    <row r="91" spans="1:26" ht="19.5" thickBot="1" x14ac:dyDescent="0.4">
      <c r="A91" s="2"/>
      <c r="B91" s="50"/>
      <c r="C91" s="51"/>
      <c r="D91" s="52" t="s">
        <v>97</v>
      </c>
      <c r="E91" s="69"/>
      <c r="F91" s="53"/>
      <c r="G91" s="53"/>
      <c r="H91" s="25"/>
    </row>
    <row r="92" spans="1:26" ht="56.25" customHeight="1" x14ac:dyDescent="0.35">
      <c r="A92" s="2"/>
      <c r="B92" s="96">
        <f>B86+1</f>
        <v>38</v>
      </c>
      <c r="C92" s="241" t="s">
        <v>125</v>
      </c>
      <c r="D92" s="46" t="s">
        <v>58</v>
      </c>
      <c r="E92" s="20" t="s">
        <v>41</v>
      </c>
      <c r="F92" s="390">
        <v>5</v>
      </c>
      <c r="G92" s="472">
        <v>0</v>
      </c>
      <c r="H92" s="475">
        <f t="shared" ref="H92:H97" si="10">(F92*G92)</f>
        <v>0</v>
      </c>
      <c r="I92"/>
      <c r="J92"/>
      <c r="K92"/>
      <c r="L92"/>
      <c r="M92"/>
      <c r="N92"/>
      <c r="O92"/>
      <c r="P92"/>
      <c r="Q92"/>
      <c r="R92"/>
      <c r="S92"/>
      <c r="T92"/>
      <c r="U92"/>
      <c r="V92"/>
      <c r="W92"/>
      <c r="X92"/>
      <c r="Y92"/>
      <c r="Z92"/>
    </row>
    <row r="93" spans="1:26" ht="75" x14ac:dyDescent="0.35">
      <c r="A93" s="2"/>
      <c r="B93" s="97">
        <f>B92+1</f>
        <v>39</v>
      </c>
      <c r="C93" s="240" t="s">
        <v>125</v>
      </c>
      <c r="D93" s="7" t="s">
        <v>59</v>
      </c>
      <c r="E93" s="19" t="s">
        <v>41</v>
      </c>
      <c r="F93" s="391">
        <v>16</v>
      </c>
      <c r="G93" s="451">
        <v>0</v>
      </c>
      <c r="H93" s="476">
        <f t="shared" si="10"/>
        <v>0</v>
      </c>
    </row>
    <row r="94" spans="1:26" ht="56.25" x14ac:dyDescent="0.35">
      <c r="A94" s="2"/>
      <c r="B94" s="97">
        <f t="shared" ref="B94:B96" si="11">B93+1</f>
        <v>40</v>
      </c>
      <c r="C94" s="240" t="s">
        <v>125</v>
      </c>
      <c r="D94" s="7" t="s">
        <v>60</v>
      </c>
      <c r="E94" s="19" t="s">
        <v>41</v>
      </c>
      <c r="F94" s="391">
        <v>6</v>
      </c>
      <c r="G94" s="451">
        <v>0</v>
      </c>
      <c r="H94" s="476">
        <f t="shared" si="10"/>
        <v>0</v>
      </c>
      <c r="I94"/>
      <c r="J94"/>
      <c r="K94"/>
      <c r="L94"/>
      <c r="M94"/>
      <c r="N94"/>
      <c r="O94"/>
      <c r="P94"/>
      <c r="Q94"/>
      <c r="R94"/>
      <c r="S94"/>
      <c r="T94"/>
      <c r="U94"/>
      <c r="V94"/>
      <c r="W94"/>
      <c r="X94"/>
      <c r="Y94"/>
      <c r="Z94"/>
    </row>
    <row r="95" spans="1:26" ht="75" x14ac:dyDescent="0.35">
      <c r="A95" s="2"/>
      <c r="B95" s="97">
        <f t="shared" si="11"/>
        <v>41</v>
      </c>
      <c r="C95" s="240" t="s">
        <v>125</v>
      </c>
      <c r="D95" s="7" t="s">
        <v>92</v>
      </c>
      <c r="E95" s="19" t="s">
        <v>41</v>
      </c>
      <c r="F95" s="391">
        <v>2</v>
      </c>
      <c r="G95" s="451">
        <v>0</v>
      </c>
      <c r="H95" s="476">
        <f t="shared" si="10"/>
        <v>0</v>
      </c>
      <c r="I95"/>
      <c r="J95"/>
      <c r="K95"/>
      <c r="L95"/>
      <c r="M95"/>
      <c r="N95"/>
      <c r="O95"/>
      <c r="P95"/>
      <c r="Q95"/>
      <c r="R95"/>
      <c r="S95"/>
      <c r="T95"/>
      <c r="U95"/>
      <c r="V95"/>
      <c r="W95"/>
      <c r="X95"/>
      <c r="Y95"/>
      <c r="Z95"/>
    </row>
    <row r="96" spans="1:26" ht="75" x14ac:dyDescent="0.35">
      <c r="A96" s="2"/>
      <c r="B96" s="97">
        <f t="shared" si="11"/>
        <v>42</v>
      </c>
      <c r="C96" s="240" t="s">
        <v>125</v>
      </c>
      <c r="D96" s="7" t="s">
        <v>93</v>
      </c>
      <c r="E96" s="19" t="s">
        <v>38</v>
      </c>
      <c r="F96" s="391">
        <v>66.5</v>
      </c>
      <c r="G96" s="451">
        <v>0</v>
      </c>
      <c r="H96" s="476">
        <f t="shared" si="10"/>
        <v>0</v>
      </c>
      <c r="I96"/>
      <c r="J96"/>
      <c r="K96"/>
      <c r="L96"/>
      <c r="M96"/>
      <c r="N96"/>
      <c r="O96"/>
      <c r="P96"/>
      <c r="Q96"/>
      <c r="R96"/>
      <c r="S96"/>
      <c r="T96"/>
      <c r="U96"/>
      <c r="V96"/>
      <c r="W96"/>
      <c r="X96"/>
      <c r="Y96"/>
      <c r="Z96"/>
    </row>
    <row r="97" spans="1:28" ht="57" thickBot="1" x14ac:dyDescent="0.4">
      <c r="A97" s="2"/>
      <c r="B97" s="34">
        <f>B96+1</f>
        <v>43</v>
      </c>
      <c r="C97" s="511" t="s">
        <v>165</v>
      </c>
      <c r="D97" s="147" t="s">
        <v>365</v>
      </c>
      <c r="E97" s="191" t="s">
        <v>40</v>
      </c>
      <c r="F97" s="393">
        <v>1.52</v>
      </c>
      <c r="G97" s="477">
        <v>0</v>
      </c>
      <c r="H97" s="478">
        <f t="shared" si="10"/>
        <v>0</v>
      </c>
    </row>
    <row r="98" spans="1:28" ht="19.5" thickBot="1" x14ac:dyDescent="0.4">
      <c r="A98" s="5"/>
      <c r="B98" s="541" t="s">
        <v>119</v>
      </c>
      <c r="C98" s="542"/>
      <c r="D98" s="542"/>
      <c r="E98" s="542"/>
      <c r="F98" s="542"/>
      <c r="G98" s="543"/>
      <c r="H98" s="491">
        <f>SUM(H92:H97)</f>
        <v>0</v>
      </c>
    </row>
    <row r="99" spans="1:28" s="2" customFormat="1" ht="19.5" thickBot="1" x14ac:dyDescent="0.4">
      <c r="A99" s="1"/>
      <c r="B99" s="54"/>
      <c r="C99" s="54"/>
      <c r="D99" s="55"/>
      <c r="E99" s="386"/>
      <c r="F99" s="13"/>
      <c r="G99" s="56"/>
      <c r="H99" s="57"/>
      <c r="AA99"/>
      <c r="AB99"/>
    </row>
    <row r="100" spans="1:28" s="2" customFormat="1" ht="19.5" thickBot="1" x14ac:dyDescent="0.4">
      <c r="A100" s="10"/>
      <c r="B100" s="39"/>
      <c r="C100" s="85"/>
      <c r="D100" s="530" t="s">
        <v>314</v>
      </c>
      <c r="E100" s="531"/>
      <c r="F100" s="531"/>
      <c r="G100" s="532"/>
      <c r="H100" s="86"/>
      <c r="AA100"/>
      <c r="AB100"/>
    </row>
    <row r="101" spans="1:28" s="2" customFormat="1" ht="18.75" x14ac:dyDescent="0.35">
      <c r="A101" s="10"/>
      <c r="B101" s="31"/>
      <c r="C101" s="32"/>
      <c r="D101" s="87" t="s">
        <v>49</v>
      </c>
      <c r="E101" s="87"/>
      <c r="F101" s="88"/>
      <c r="G101" s="332"/>
      <c r="H101" s="494">
        <f>H31</f>
        <v>0</v>
      </c>
      <c r="AA101"/>
      <c r="AB101"/>
    </row>
    <row r="102" spans="1:28" s="2" customFormat="1" ht="18.75" x14ac:dyDescent="0.35">
      <c r="A102" s="10"/>
      <c r="B102" s="33"/>
      <c r="C102" s="9"/>
      <c r="D102" s="65" t="s">
        <v>50</v>
      </c>
      <c r="E102" s="65"/>
      <c r="F102" s="66"/>
      <c r="G102" s="261"/>
      <c r="H102" s="495">
        <f>H38</f>
        <v>0</v>
      </c>
      <c r="AA102"/>
      <c r="AB102"/>
    </row>
    <row r="103" spans="1:28" s="2" customFormat="1" ht="18.75" x14ac:dyDescent="0.35">
      <c r="A103" s="10"/>
      <c r="B103" s="58"/>
      <c r="C103" s="59"/>
      <c r="D103" s="65" t="s">
        <v>51</v>
      </c>
      <c r="E103" s="67"/>
      <c r="F103" s="66"/>
      <c r="G103" s="261"/>
      <c r="H103" s="495">
        <f>H43</f>
        <v>0</v>
      </c>
      <c r="AA103"/>
      <c r="AB103"/>
    </row>
    <row r="104" spans="1:28" s="2" customFormat="1" ht="18.75" x14ac:dyDescent="0.35">
      <c r="A104" s="1"/>
      <c r="B104" s="11"/>
      <c r="C104" s="7"/>
      <c r="D104" s="67" t="s">
        <v>52</v>
      </c>
      <c r="E104" s="67"/>
      <c r="F104" s="68"/>
      <c r="G104" s="262"/>
      <c r="H104" s="495">
        <f>H53</f>
        <v>0</v>
      </c>
      <c r="AA104"/>
      <c r="AB104"/>
    </row>
    <row r="105" spans="1:28" s="2" customFormat="1" ht="18.75" x14ac:dyDescent="0.35">
      <c r="A105" s="1"/>
      <c r="B105" s="11"/>
      <c r="C105" s="7"/>
      <c r="D105" s="67" t="s">
        <v>53</v>
      </c>
      <c r="E105" s="67"/>
      <c r="F105" s="68"/>
      <c r="G105" s="262"/>
      <c r="H105" s="495">
        <f>H89</f>
        <v>0</v>
      </c>
      <c r="AA105"/>
      <c r="AB105"/>
    </row>
    <row r="106" spans="1:28" s="2" customFormat="1" ht="38.25" thickBot="1" x14ac:dyDescent="0.4">
      <c r="A106" s="1"/>
      <c r="B106" s="100"/>
      <c r="C106" s="101"/>
      <c r="D106" s="384" t="s">
        <v>95</v>
      </c>
      <c r="E106" s="384"/>
      <c r="F106" s="384"/>
      <c r="G106" s="385"/>
      <c r="H106" s="496">
        <f>H98</f>
        <v>0</v>
      </c>
      <c r="AA106"/>
      <c r="AB106"/>
    </row>
    <row r="107" spans="1:28" s="2" customFormat="1" ht="19.5" thickBot="1" x14ac:dyDescent="0.4">
      <c r="A107" s="1"/>
      <c r="B107" s="100"/>
      <c r="C107" s="101"/>
      <c r="D107" s="598" t="s">
        <v>283</v>
      </c>
      <c r="E107" s="599"/>
      <c r="F107" s="599"/>
      <c r="G107" s="599"/>
      <c r="H107" s="492">
        <f>SUM(H101:H106)</f>
        <v>0</v>
      </c>
      <c r="AA107"/>
      <c r="AB107"/>
    </row>
    <row r="108" spans="1:28" s="2" customFormat="1" ht="18.75" x14ac:dyDescent="0.35">
      <c r="A108" s="1"/>
      <c r="B108" s="60"/>
      <c r="C108" s="60"/>
      <c r="D108" s="61"/>
      <c r="E108" s="54"/>
      <c r="F108" s="12"/>
      <c r="G108" s="62"/>
      <c r="H108" s="63"/>
      <c r="AA108"/>
      <c r="AB108"/>
    </row>
    <row r="109" spans="1:28" s="2" customFormat="1" x14ac:dyDescent="0.35">
      <c r="A109" s="1"/>
      <c r="B109" s="54"/>
      <c r="C109" s="54"/>
      <c r="D109" s="55" t="s">
        <v>54</v>
      </c>
      <c r="E109" s="54"/>
      <c r="F109" s="13"/>
      <c r="G109" s="56"/>
      <c r="H109" s="57"/>
      <c r="AA109"/>
      <c r="AB109"/>
    </row>
    <row r="110" spans="1:28" s="2" customFormat="1" ht="18.75" x14ac:dyDescent="0.35">
      <c r="A110" s="79"/>
      <c r="B110" s="80"/>
      <c r="C110" s="80"/>
      <c r="D110" s="81" t="s">
        <v>79</v>
      </c>
      <c r="E110" s="80"/>
      <c r="F110" s="82"/>
      <c r="G110" s="83"/>
      <c r="H110" s="84"/>
      <c r="AA110"/>
      <c r="AB110"/>
    </row>
    <row r="111" spans="1:28" s="2" customFormat="1" ht="18.75" x14ac:dyDescent="0.35">
      <c r="A111" s="79"/>
      <c r="B111" s="80"/>
      <c r="C111" s="80"/>
      <c r="D111" s="81" t="s">
        <v>80</v>
      </c>
      <c r="E111" s="80"/>
      <c r="F111" s="82"/>
      <c r="G111" s="83"/>
      <c r="H111" s="84"/>
      <c r="AA111"/>
      <c r="AB111"/>
    </row>
    <row r="112" spans="1:28" s="2" customFormat="1" ht="18.75" x14ac:dyDescent="0.35">
      <c r="A112" s="79"/>
      <c r="B112" s="80"/>
      <c r="C112" s="80"/>
      <c r="D112" s="81" t="s">
        <v>81</v>
      </c>
      <c r="E112" s="80"/>
      <c r="F112" s="82"/>
      <c r="G112" s="83"/>
      <c r="H112" s="84"/>
      <c r="AA112"/>
      <c r="AB112"/>
    </row>
  </sheetData>
  <mergeCells count="38">
    <mergeCell ref="D13:H13"/>
    <mergeCell ref="B2:H2"/>
    <mergeCell ref="B3:H3"/>
    <mergeCell ref="B4:H4"/>
    <mergeCell ref="D5:H5"/>
    <mergeCell ref="D6:H6"/>
    <mergeCell ref="D7:H7"/>
    <mergeCell ref="D8:H8"/>
    <mergeCell ref="D9:H9"/>
    <mergeCell ref="D10:H10"/>
    <mergeCell ref="D11:H11"/>
    <mergeCell ref="D12:H12"/>
    <mergeCell ref="B70:B73"/>
    <mergeCell ref="C70:C73"/>
    <mergeCell ref="D57:G57"/>
    <mergeCell ref="D68:G68"/>
    <mergeCell ref="D14:H14"/>
    <mergeCell ref="D15:H15"/>
    <mergeCell ref="D16:H16"/>
    <mergeCell ref="D17:H17"/>
    <mergeCell ref="D18:H18"/>
    <mergeCell ref="D19:H19"/>
    <mergeCell ref="D20:H20"/>
    <mergeCell ref="D31:G31"/>
    <mergeCell ref="B38:G38"/>
    <mergeCell ref="B43:G43"/>
    <mergeCell ref="B53:G53"/>
    <mergeCell ref="B89:G89"/>
    <mergeCell ref="D100:G100"/>
    <mergeCell ref="D107:G107"/>
    <mergeCell ref="B78:B80"/>
    <mergeCell ref="B88:G88"/>
    <mergeCell ref="B98:G98"/>
    <mergeCell ref="D74:G74"/>
    <mergeCell ref="C78:C80"/>
    <mergeCell ref="B81:G81"/>
    <mergeCell ref="B84:G84"/>
    <mergeCell ref="B87:G87"/>
  </mergeCells>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4 - Дел 1 -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Чашка&amp;CРеконструкција на ул.Ацо Шопов&amp;R&amp;P/&amp;N</oddFooter>
  </headerFooter>
  <rowBreaks count="2" manualBreakCount="2">
    <brk id="43" max="7" man="1"/>
    <brk id="74" max="7" man="1"/>
  </rowBreaks>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A8D2-345E-4E5C-B6E9-B661956998BE}">
  <sheetPr>
    <tabColor theme="0"/>
  </sheetPr>
  <dimension ref="A1:AE112"/>
  <sheetViews>
    <sheetView view="pageBreakPreview" topLeftCell="A88" zoomScale="86" zoomScaleNormal="85" zoomScaleSheetLayoutView="86" workbookViewId="0">
      <selection activeCell="H99" sqref="H99"/>
    </sheetView>
  </sheetViews>
  <sheetFormatPr defaultRowHeight="18.75" x14ac:dyDescent="0.25"/>
  <cols>
    <col min="2" max="2" width="6.7109375" style="60" customWidth="1"/>
    <col min="3" max="3" width="11.7109375" style="60" customWidth="1"/>
    <col min="4" max="4" width="64.140625" style="225" customWidth="1"/>
    <col min="5" max="5" width="11.5703125" style="60" customWidth="1"/>
    <col min="6" max="6" width="16.7109375" style="230" customWidth="1"/>
    <col min="7" max="7" width="25.42578125" style="231" customWidth="1"/>
    <col min="8" max="8" width="21.5703125" style="232" customWidth="1"/>
    <col min="9" max="31" width="9.140625" style="2"/>
    <col min="244" max="244" width="3.42578125" customWidth="1"/>
    <col min="245" max="245" width="7" customWidth="1"/>
    <col min="246" max="246" width="9.85546875" customWidth="1"/>
    <col min="247" max="247" width="64.140625" customWidth="1"/>
    <col min="248" max="248" width="11.42578125" customWidth="1"/>
    <col min="249" max="249" width="12.85546875" customWidth="1"/>
    <col min="250" max="250" width="15.42578125" customWidth="1"/>
    <col min="251" max="251" width="19.42578125" customWidth="1"/>
    <col min="252" max="252" width="13.85546875" customWidth="1"/>
    <col min="500" max="500" width="3.42578125" customWidth="1"/>
    <col min="501" max="501" width="7" customWidth="1"/>
    <col min="502" max="502" width="9.85546875" customWidth="1"/>
    <col min="503" max="503" width="64.140625" customWidth="1"/>
    <col min="504" max="504" width="11.42578125" customWidth="1"/>
    <col min="505" max="505" width="12.85546875" customWidth="1"/>
    <col min="506" max="506" width="15.42578125" customWidth="1"/>
    <col min="507" max="507" width="19.42578125" customWidth="1"/>
    <col min="508" max="508" width="13.85546875" customWidth="1"/>
    <col min="756" max="756" width="3.42578125" customWidth="1"/>
    <col min="757" max="757" width="7" customWidth="1"/>
    <col min="758" max="758" width="9.85546875" customWidth="1"/>
    <col min="759" max="759" width="64.140625" customWidth="1"/>
    <col min="760" max="760" width="11.42578125" customWidth="1"/>
    <col min="761" max="761" width="12.85546875" customWidth="1"/>
    <col min="762" max="762" width="15.42578125" customWidth="1"/>
    <col min="763" max="763" width="19.42578125" customWidth="1"/>
    <col min="764" max="764" width="13.85546875" customWidth="1"/>
    <col min="1012" max="1012" width="3.42578125" customWidth="1"/>
    <col min="1013" max="1013" width="7" customWidth="1"/>
    <col min="1014" max="1014" width="9.85546875" customWidth="1"/>
    <col min="1015" max="1015" width="64.140625" customWidth="1"/>
    <col min="1016" max="1016" width="11.42578125" customWidth="1"/>
    <col min="1017" max="1017" width="12.85546875" customWidth="1"/>
    <col min="1018" max="1018" width="15.42578125" customWidth="1"/>
    <col min="1019" max="1019" width="19.42578125" customWidth="1"/>
    <col min="1020" max="1020" width="13.85546875" customWidth="1"/>
    <col min="1268" max="1268" width="3.42578125" customWidth="1"/>
    <col min="1269" max="1269" width="7" customWidth="1"/>
    <col min="1270" max="1270" width="9.85546875" customWidth="1"/>
    <col min="1271" max="1271" width="64.140625" customWidth="1"/>
    <col min="1272" max="1272" width="11.42578125" customWidth="1"/>
    <col min="1273" max="1273" width="12.85546875" customWidth="1"/>
    <col min="1274" max="1274" width="15.42578125" customWidth="1"/>
    <col min="1275" max="1275" width="19.42578125" customWidth="1"/>
    <col min="1276" max="1276" width="13.85546875" customWidth="1"/>
    <col min="1524" max="1524" width="3.42578125" customWidth="1"/>
    <col min="1525" max="1525" width="7" customWidth="1"/>
    <col min="1526" max="1526" width="9.85546875" customWidth="1"/>
    <col min="1527" max="1527" width="64.140625" customWidth="1"/>
    <col min="1528" max="1528" width="11.42578125" customWidth="1"/>
    <col min="1529" max="1529" width="12.85546875" customWidth="1"/>
    <col min="1530" max="1530" width="15.42578125" customWidth="1"/>
    <col min="1531" max="1531" width="19.42578125" customWidth="1"/>
    <col min="1532" max="1532" width="13.85546875" customWidth="1"/>
    <col min="1780" max="1780" width="3.42578125" customWidth="1"/>
    <col min="1781" max="1781" width="7" customWidth="1"/>
    <col min="1782" max="1782" width="9.85546875" customWidth="1"/>
    <col min="1783" max="1783" width="64.140625" customWidth="1"/>
    <col min="1784" max="1784" width="11.42578125" customWidth="1"/>
    <col min="1785" max="1785" width="12.85546875" customWidth="1"/>
    <col min="1786" max="1786" width="15.42578125" customWidth="1"/>
    <col min="1787" max="1787" width="19.42578125" customWidth="1"/>
    <col min="1788" max="1788" width="13.85546875" customWidth="1"/>
    <col min="2036" max="2036" width="3.42578125" customWidth="1"/>
    <col min="2037" max="2037" width="7" customWidth="1"/>
    <col min="2038" max="2038" width="9.85546875" customWidth="1"/>
    <col min="2039" max="2039" width="64.140625" customWidth="1"/>
    <col min="2040" max="2040" width="11.42578125" customWidth="1"/>
    <col min="2041" max="2041" width="12.85546875" customWidth="1"/>
    <col min="2042" max="2042" width="15.42578125" customWidth="1"/>
    <col min="2043" max="2043" width="19.42578125" customWidth="1"/>
    <col min="2044" max="2044" width="13.85546875" customWidth="1"/>
    <col min="2292" max="2292" width="3.42578125" customWidth="1"/>
    <col min="2293" max="2293" width="7" customWidth="1"/>
    <col min="2294" max="2294" width="9.85546875" customWidth="1"/>
    <col min="2295" max="2295" width="64.140625" customWidth="1"/>
    <col min="2296" max="2296" width="11.42578125" customWidth="1"/>
    <col min="2297" max="2297" width="12.85546875" customWidth="1"/>
    <col min="2298" max="2298" width="15.42578125" customWidth="1"/>
    <col min="2299" max="2299" width="19.42578125" customWidth="1"/>
    <col min="2300" max="2300" width="13.85546875" customWidth="1"/>
    <col min="2548" max="2548" width="3.42578125" customWidth="1"/>
    <col min="2549" max="2549" width="7" customWidth="1"/>
    <col min="2550" max="2550" width="9.85546875" customWidth="1"/>
    <col min="2551" max="2551" width="64.140625" customWidth="1"/>
    <col min="2552" max="2552" width="11.42578125" customWidth="1"/>
    <col min="2553" max="2553" width="12.85546875" customWidth="1"/>
    <col min="2554" max="2554" width="15.42578125" customWidth="1"/>
    <col min="2555" max="2555" width="19.42578125" customWidth="1"/>
    <col min="2556" max="2556" width="13.85546875" customWidth="1"/>
    <col min="2804" max="2804" width="3.42578125" customWidth="1"/>
    <col min="2805" max="2805" width="7" customWidth="1"/>
    <col min="2806" max="2806" width="9.85546875" customWidth="1"/>
    <col min="2807" max="2807" width="64.140625" customWidth="1"/>
    <col min="2808" max="2808" width="11.42578125" customWidth="1"/>
    <col min="2809" max="2809" width="12.85546875" customWidth="1"/>
    <col min="2810" max="2810" width="15.42578125" customWidth="1"/>
    <col min="2811" max="2811" width="19.42578125" customWidth="1"/>
    <col min="2812" max="2812" width="13.85546875" customWidth="1"/>
    <col min="3060" max="3060" width="3.42578125" customWidth="1"/>
    <col min="3061" max="3061" width="7" customWidth="1"/>
    <col min="3062" max="3062" width="9.85546875" customWidth="1"/>
    <col min="3063" max="3063" width="64.140625" customWidth="1"/>
    <col min="3064" max="3064" width="11.42578125" customWidth="1"/>
    <col min="3065" max="3065" width="12.85546875" customWidth="1"/>
    <col min="3066" max="3066" width="15.42578125" customWidth="1"/>
    <col min="3067" max="3067" width="19.42578125" customWidth="1"/>
    <col min="3068" max="3068" width="13.85546875" customWidth="1"/>
    <col min="3316" max="3316" width="3.42578125" customWidth="1"/>
    <col min="3317" max="3317" width="7" customWidth="1"/>
    <col min="3318" max="3318" width="9.85546875" customWidth="1"/>
    <col min="3319" max="3319" width="64.140625" customWidth="1"/>
    <col min="3320" max="3320" width="11.42578125" customWidth="1"/>
    <col min="3321" max="3321" width="12.85546875" customWidth="1"/>
    <col min="3322" max="3322" width="15.42578125" customWidth="1"/>
    <col min="3323" max="3323" width="19.42578125" customWidth="1"/>
    <col min="3324" max="3324" width="13.85546875" customWidth="1"/>
    <col min="3572" max="3572" width="3.42578125" customWidth="1"/>
    <col min="3573" max="3573" width="7" customWidth="1"/>
    <col min="3574" max="3574" width="9.85546875" customWidth="1"/>
    <col min="3575" max="3575" width="64.140625" customWidth="1"/>
    <col min="3576" max="3576" width="11.42578125" customWidth="1"/>
    <col min="3577" max="3577" width="12.85546875" customWidth="1"/>
    <col min="3578" max="3578" width="15.42578125" customWidth="1"/>
    <col min="3579" max="3579" width="19.42578125" customWidth="1"/>
    <col min="3580" max="3580" width="13.85546875" customWidth="1"/>
    <col min="3828" max="3828" width="3.42578125" customWidth="1"/>
    <col min="3829" max="3829" width="7" customWidth="1"/>
    <col min="3830" max="3830" width="9.85546875" customWidth="1"/>
    <col min="3831" max="3831" width="64.140625" customWidth="1"/>
    <col min="3832" max="3832" width="11.42578125" customWidth="1"/>
    <col min="3833" max="3833" width="12.85546875" customWidth="1"/>
    <col min="3834" max="3834" width="15.42578125" customWidth="1"/>
    <col min="3835" max="3835" width="19.42578125" customWidth="1"/>
    <col min="3836" max="3836" width="13.85546875" customWidth="1"/>
    <col min="4084" max="4084" width="3.42578125" customWidth="1"/>
    <col min="4085" max="4085" width="7" customWidth="1"/>
    <col min="4086" max="4086" width="9.85546875" customWidth="1"/>
    <col min="4087" max="4087" width="64.140625" customWidth="1"/>
    <col min="4088" max="4088" width="11.42578125" customWidth="1"/>
    <col min="4089" max="4089" width="12.85546875" customWidth="1"/>
    <col min="4090" max="4090" width="15.42578125" customWidth="1"/>
    <col min="4091" max="4091" width="19.42578125" customWidth="1"/>
    <col min="4092" max="4092" width="13.85546875" customWidth="1"/>
    <col min="4340" max="4340" width="3.42578125" customWidth="1"/>
    <col min="4341" max="4341" width="7" customWidth="1"/>
    <col min="4342" max="4342" width="9.85546875" customWidth="1"/>
    <col min="4343" max="4343" width="64.140625" customWidth="1"/>
    <col min="4344" max="4344" width="11.42578125" customWidth="1"/>
    <col min="4345" max="4345" width="12.85546875" customWidth="1"/>
    <col min="4346" max="4346" width="15.42578125" customWidth="1"/>
    <col min="4347" max="4347" width="19.42578125" customWidth="1"/>
    <col min="4348" max="4348" width="13.85546875" customWidth="1"/>
    <col min="4596" max="4596" width="3.42578125" customWidth="1"/>
    <col min="4597" max="4597" width="7" customWidth="1"/>
    <col min="4598" max="4598" width="9.85546875" customWidth="1"/>
    <col min="4599" max="4599" width="64.140625" customWidth="1"/>
    <col min="4600" max="4600" width="11.42578125" customWidth="1"/>
    <col min="4601" max="4601" width="12.85546875" customWidth="1"/>
    <col min="4602" max="4602" width="15.42578125" customWidth="1"/>
    <col min="4603" max="4603" width="19.42578125" customWidth="1"/>
    <col min="4604" max="4604" width="13.85546875" customWidth="1"/>
    <col min="4852" max="4852" width="3.42578125" customWidth="1"/>
    <col min="4853" max="4853" width="7" customWidth="1"/>
    <col min="4854" max="4854" width="9.85546875" customWidth="1"/>
    <col min="4855" max="4855" width="64.140625" customWidth="1"/>
    <col min="4856" max="4856" width="11.42578125" customWidth="1"/>
    <col min="4857" max="4857" width="12.85546875" customWidth="1"/>
    <col min="4858" max="4858" width="15.42578125" customWidth="1"/>
    <col min="4859" max="4859" width="19.42578125" customWidth="1"/>
    <col min="4860" max="4860" width="13.85546875" customWidth="1"/>
    <col min="5108" max="5108" width="3.42578125" customWidth="1"/>
    <col min="5109" max="5109" width="7" customWidth="1"/>
    <col min="5110" max="5110" width="9.85546875" customWidth="1"/>
    <col min="5111" max="5111" width="64.140625" customWidth="1"/>
    <col min="5112" max="5112" width="11.42578125" customWidth="1"/>
    <col min="5113" max="5113" width="12.85546875" customWidth="1"/>
    <col min="5114" max="5114" width="15.42578125" customWidth="1"/>
    <col min="5115" max="5115" width="19.42578125" customWidth="1"/>
    <col min="5116" max="5116" width="13.85546875" customWidth="1"/>
    <col min="5364" max="5364" width="3.42578125" customWidth="1"/>
    <col min="5365" max="5365" width="7" customWidth="1"/>
    <col min="5366" max="5366" width="9.85546875" customWidth="1"/>
    <col min="5367" max="5367" width="64.140625" customWidth="1"/>
    <col min="5368" max="5368" width="11.42578125" customWidth="1"/>
    <col min="5369" max="5369" width="12.85546875" customWidth="1"/>
    <col min="5370" max="5370" width="15.42578125" customWidth="1"/>
    <col min="5371" max="5371" width="19.42578125" customWidth="1"/>
    <col min="5372" max="5372" width="13.85546875" customWidth="1"/>
    <col min="5620" max="5620" width="3.42578125" customWidth="1"/>
    <col min="5621" max="5621" width="7" customWidth="1"/>
    <col min="5622" max="5622" width="9.85546875" customWidth="1"/>
    <col min="5623" max="5623" width="64.140625" customWidth="1"/>
    <col min="5624" max="5624" width="11.42578125" customWidth="1"/>
    <col min="5625" max="5625" width="12.85546875" customWidth="1"/>
    <col min="5626" max="5626" width="15.42578125" customWidth="1"/>
    <col min="5627" max="5627" width="19.42578125" customWidth="1"/>
    <col min="5628" max="5628" width="13.85546875" customWidth="1"/>
    <col min="5876" max="5876" width="3.42578125" customWidth="1"/>
    <col min="5877" max="5877" width="7" customWidth="1"/>
    <col min="5878" max="5878" width="9.85546875" customWidth="1"/>
    <col min="5879" max="5879" width="64.140625" customWidth="1"/>
    <col min="5880" max="5880" width="11.42578125" customWidth="1"/>
    <col min="5881" max="5881" width="12.85546875" customWidth="1"/>
    <col min="5882" max="5882" width="15.42578125" customWidth="1"/>
    <col min="5883" max="5883" width="19.42578125" customWidth="1"/>
    <col min="5884" max="5884" width="13.85546875" customWidth="1"/>
    <col min="6132" max="6132" width="3.42578125" customWidth="1"/>
    <col min="6133" max="6133" width="7" customWidth="1"/>
    <col min="6134" max="6134" width="9.85546875" customWidth="1"/>
    <col min="6135" max="6135" width="64.140625" customWidth="1"/>
    <col min="6136" max="6136" width="11.42578125" customWidth="1"/>
    <col min="6137" max="6137" width="12.85546875" customWidth="1"/>
    <col min="6138" max="6138" width="15.42578125" customWidth="1"/>
    <col min="6139" max="6139" width="19.42578125" customWidth="1"/>
    <col min="6140" max="6140" width="13.85546875" customWidth="1"/>
    <col min="6388" max="6388" width="3.42578125" customWidth="1"/>
    <col min="6389" max="6389" width="7" customWidth="1"/>
    <col min="6390" max="6390" width="9.85546875" customWidth="1"/>
    <col min="6391" max="6391" width="64.140625" customWidth="1"/>
    <col min="6392" max="6392" width="11.42578125" customWidth="1"/>
    <col min="6393" max="6393" width="12.85546875" customWidth="1"/>
    <col min="6394" max="6394" width="15.42578125" customWidth="1"/>
    <col min="6395" max="6395" width="19.42578125" customWidth="1"/>
    <col min="6396" max="6396" width="13.85546875" customWidth="1"/>
    <col min="6644" max="6644" width="3.42578125" customWidth="1"/>
    <col min="6645" max="6645" width="7" customWidth="1"/>
    <col min="6646" max="6646" width="9.85546875" customWidth="1"/>
    <col min="6647" max="6647" width="64.140625" customWidth="1"/>
    <col min="6648" max="6648" width="11.42578125" customWidth="1"/>
    <col min="6649" max="6649" width="12.85546875" customWidth="1"/>
    <col min="6650" max="6650" width="15.42578125" customWidth="1"/>
    <col min="6651" max="6651" width="19.42578125" customWidth="1"/>
    <col min="6652" max="6652" width="13.85546875" customWidth="1"/>
    <col min="6900" max="6900" width="3.42578125" customWidth="1"/>
    <col min="6901" max="6901" width="7" customWidth="1"/>
    <col min="6902" max="6902" width="9.85546875" customWidth="1"/>
    <col min="6903" max="6903" width="64.140625" customWidth="1"/>
    <col min="6904" max="6904" width="11.42578125" customWidth="1"/>
    <col min="6905" max="6905" width="12.85546875" customWidth="1"/>
    <col min="6906" max="6906" width="15.42578125" customWidth="1"/>
    <col min="6907" max="6907" width="19.42578125" customWidth="1"/>
    <col min="6908" max="6908" width="13.85546875" customWidth="1"/>
    <col min="7156" max="7156" width="3.42578125" customWidth="1"/>
    <col min="7157" max="7157" width="7" customWidth="1"/>
    <col min="7158" max="7158" width="9.85546875" customWidth="1"/>
    <col min="7159" max="7159" width="64.140625" customWidth="1"/>
    <col min="7160" max="7160" width="11.42578125" customWidth="1"/>
    <col min="7161" max="7161" width="12.85546875" customWidth="1"/>
    <col min="7162" max="7162" width="15.42578125" customWidth="1"/>
    <col min="7163" max="7163" width="19.42578125" customWidth="1"/>
    <col min="7164" max="7164" width="13.85546875" customWidth="1"/>
    <col min="7412" max="7412" width="3.42578125" customWidth="1"/>
    <col min="7413" max="7413" width="7" customWidth="1"/>
    <col min="7414" max="7414" width="9.85546875" customWidth="1"/>
    <col min="7415" max="7415" width="64.140625" customWidth="1"/>
    <col min="7416" max="7416" width="11.42578125" customWidth="1"/>
    <col min="7417" max="7417" width="12.85546875" customWidth="1"/>
    <col min="7418" max="7418" width="15.42578125" customWidth="1"/>
    <col min="7419" max="7419" width="19.42578125" customWidth="1"/>
    <col min="7420" max="7420" width="13.85546875" customWidth="1"/>
    <col min="7668" max="7668" width="3.42578125" customWidth="1"/>
    <col min="7669" max="7669" width="7" customWidth="1"/>
    <col min="7670" max="7670" width="9.85546875" customWidth="1"/>
    <col min="7671" max="7671" width="64.140625" customWidth="1"/>
    <col min="7672" max="7672" width="11.42578125" customWidth="1"/>
    <col min="7673" max="7673" width="12.85546875" customWidth="1"/>
    <col min="7674" max="7674" width="15.42578125" customWidth="1"/>
    <col min="7675" max="7675" width="19.42578125" customWidth="1"/>
    <col min="7676" max="7676" width="13.85546875" customWidth="1"/>
    <col min="7924" max="7924" width="3.42578125" customWidth="1"/>
    <col min="7925" max="7925" width="7" customWidth="1"/>
    <col min="7926" max="7926" width="9.85546875" customWidth="1"/>
    <col min="7927" max="7927" width="64.140625" customWidth="1"/>
    <col min="7928" max="7928" width="11.42578125" customWidth="1"/>
    <col min="7929" max="7929" width="12.85546875" customWidth="1"/>
    <col min="7930" max="7930" width="15.42578125" customWidth="1"/>
    <col min="7931" max="7931" width="19.42578125" customWidth="1"/>
    <col min="7932" max="7932" width="13.85546875" customWidth="1"/>
    <col min="8180" max="8180" width="3.42578125" customWidth="1"/>
    <col min="8181" max="8181" width="7" customWidth="1"/>
    <col min="8182" max="8182" width="9.85546875" customWidth="1"/>
    <col min="8183" max="8183" width="64.140625" customWidth="1"/>
    <col min="8184" max="8184" width="11.42578125" customWidth="1"/>
    <col min="8185" max="8185" width="12.85546875" customWidth="1"/>
    <col min="8186" max="8186" width="15.42578125" customWidth="1"/>
    <col min="8187" max="8187" width="19.42578125" customWidth="1"/>
    <col min="8188" max="8188" width="13.85546875" customWidth="1"/>
    <col min="8436" max="8436" width="3.42578125" customWidth="1"/>
    <col min="8437" max="8437" width="7" customWidth="1"/>
    <col min="8438" max="8438" width="9.85546875" customWidth="1"/>
    <col min="8439" max="8439" width="64.140625" customWidth="1"/>
    <col min="8440" max="8440" width="11.42578125" customWidth="1"/>
    <col min="8441" max="8441" width="12.85546875" customWidth="1"/>
    <col min="8442" max="8442" width="15.42578125" customWidth="1"/>
    <col min="8443" max="8443" width="19.42578125" customWidth="1"/>
    <col min="8444" max="8444" width="13.85546875" customWidth="1"/>
    <col min="8692" max="8692" width="3.42578125" customWidth="1"/>
    <col min="8693" max="8693" width="7" customWidth="1"/>
    <col min="8694" max="8694" width="9.85546875" customWidth="1"/>
    <col min="8695" max="8695" width="64.140625" customWidth="1"/>
    <col min="8696" max="8696" width="11.42578125" customWidth="1"/>
    <col min="8697" max="8697" width="12.85546875" customWidth="1"/>
    <col min="8698" max="8698" width="15.42578125" customWidth="1"/>
    <col min="8699" max="8699" width="19.42578125" customWidth="1"/>
    <col min="8700" max="8700" width="13.85546875" customWidth="1"/>
    <col min="8948" max="8948" width="3.42578125" customWidth="1"/>
    <col min="8949" max="8949" width="7" customWidth="1"/>
    <col min="8950" max="8950" width="9.85546875" customWidth="1"/>
    <col min="8951" max="8951" width="64.140625" customWidth="1"/>
    <col min="8952" max="8952" width="11.42578125" customWidth="1"/>
    <col min="8953" max="8953" width="12.85546875" customWidth="1"/>
    <col min="8954" max="8954" width="15.42578125" customWidth="1"/>
    <col min="8955" max="8955" width="19.42578125" customWidth="1"/>
    <col min="8956" max="8956" width="13.85546875" customWidth="1"/>
    <col min="9204" max="9204" width="3.42578125" customWidth="1"/>
    <col min="9205" max="9205" width="7" customWidth="1"/>
    <col min="9206" max="9206" width="9.85546875" customWidth="1"/>
    <col min="9207" max="9207" width="64.140625" customWidth="1"/>
    <col min="9208" max="9208" width="11.42578125" customWidth="1"/>
    <col min="9209" max="9209" width="12.85546875" customWidth="1"/>
    <col min="9210" max="9210" width="15.42578125" customWidth="1"/>
    <col min="9211" max="9211" width="19.42578125" customWidth="1"/>
    <col min="9212" max="9212" width="13.85546875" customWidth="1"/>
    <col min="9460" max="9460" width="3.42578125" customWidth="1"/>
    <col min="9461" max="9461" width="7" customWidth="1"/>
    <col min="9462" max="9462" width="9.85546875" customWidth="1"/>
    <col min="9463" max="9463" width="64.140625" customWidth="1"/>
    <col min="9464" max="9464" width="11.42578125" customWidth="1"/>
    <col min="9465" max="9465" width="12.85546875" customWidth="1"/>
    <col min="9466" max="9466" width="15.42578125" customWidth="1"/>
    <col min="9467" max="9467" width="19.42578125" customWidth="1"/>
    <col min="9468" max="9468" width="13.85546875" customWidth="1"/>
    <col min="9716" max="9716" width="3.42578125" customWidth="1"/>
    <col min="9717" max="9717" width="7" customWidth="1"/>
    <col min="9718" max="9718" width="9.85546875" customWidth="1"/>
    <col min="9719" max="9719" width="64.140625" customWidth="1"/>
    <col min="9720" max="9720" width="11.42578125" customWidth="1"/>
    <col min="9721" max="9721" width="12.85546875" customWidth="1"/>
    <col min="9722" max="9722" width="15.42578125" customWidth="1"/>
    <col min="9723" max="9723" width="19.42578125" customWidth="1"/>
    <col min="9724" max="9724" width="13.85546875" customWidth="1"/>
    <col min="9972" max="9972" width="3.42578125" customWidth="1"/>
    <col min="9973" max="9973" width="7" customWidth="1"/>
    <col min="9974" max="9974" width="9.85546875" customWidth="1"/>
    <col min="9975" max="9975" width="64.140625" customWidth="1"/>
    <col min="9976" max="9976" width="11.42578125" customWidth="1"/>
    <col min="9977" max="9977" width="12.85546875" customWidth="1"/>
    <col min="9978" max="9978" width="15.42578125" customWidth="1"/>
    <col min="9979" max="9979" width="19.42578125" customWidth="1"/>
    <col min="9980" max="9980" width="13.85546875" customWidth="1"/>
    <col min="10228" max="10228" width="3.42578125" customWidth="1"/>
    <col min="10229" max="10229" width="7" customWidth="1"/>
    <col min="10230" max="10230" width="9.85546875" customWidth="1"/>
    <col min="10231" max="10231" width="64.140625" customWidth="1"/>
    <col min="10232" max="10232" width="11.42578125" customWidth="1"/>
    <col min="10233" max="10233" width="12.85546875" customWidth="1"/>
    <col min="10234" max="10234" width="15.42578125" customWidth="1"/>
    <col min="10235" max="10235" width="19.42578125" customWidth="1"/>
    <col min="10236" max="10236" width="13.85546875" customWidth="1"/>
    <col min="10484" max="10484" width="3.42578125" customWidth="1"/>
    <col min="10485" max="10485" width="7" customWidth="1"/>
    <col min="10486" max="10486" width="9.85546875" customWidth="1"/>
    <col min="10487" max="10487" width="64.140625" customWidth="1"/>
    <col min="10488" max="10488" width="11.42578125" customWidth="1"/>
    <col min="10489" max="10489" width="12.85546875" customWidth="1"/>
    <col min="10490" max="10490" width="15.42578125" customWidth="1"/>
    <col min="10491" max="10491" width="19.42578125" customWidth="1"/>
    <col min="10492" max="10492" width="13.85546875" customWidth="1"/>
    <col min="10740" max="10740" width="3.42578125" customWidth="1"/>
    <col min="10741" max="10741" width="7" customWidth="1"/>
    <col min="10742" max="10742" width="9.85546875" customWidth="1"/>
    <col min="10743" max="10743" width="64.140625" customWidth="1"/>
    <col min="10744" max="10744" width="11.42578125" customWidth="1"/>
    <col min="10745" max="10745" width="12.85546875" customWidth="1"/>
    <col min="10746" max="10746" width="15.42578125" customWidth="1"/>
    <col min="10747" max="10747" width="19.42578125" customWidth="1"/>
    <col min="10748" max="10748" width="13.85546875" customWidth="1"/>
    <col min="10996" max="10996" width="3.42578125" customWidth="1"/>
    <col min="10997" max="10997" width="7" customWidth="1"/>
    <col min="10998" max="10998" width="9.85546875" customWidth="1"/>
    <col min="10999" max="10999" width="64.140625" customWidth="1"/>
    <col min="11000" max="11000" width="11.42578125" customWidth="1"/>
    <col min="11001" max="11001" width="12.85546875" customWidth="1"/>
    <col min="11002" max="11002" width="15.42578125" customWidth="1"/>
    <col min="11003" max="11003" width="19.42578125" customWidth="1"/>
    <col min="11004" max="11004" width="13.85546875" customWidth="1"/>
    <col min="11252" max="11252" width="3.42578125" customWidth="1"/>
    <col min="11253" max="11253" width="7" customWidth="1"/>
    <col min="11254" max="11254" width="9.85546875" customWidth="1"/>
    <col min="11255" max="11255" width="64.140625" customWidth="1"/>
    <col min="11256" max="11256" width="11.42578125" customWidth="1"/>
    <col min="11257" max="11257" width="12.85546875" customWidth="1"/>
    <col min="11258" max="11258" width="15.42578125" customWidth="1"/>
    <col min="11259" max="11259" width="19.42578125" customWidth="1"/>
    <col min="11260" max="11260" width="13.85546875" customWidth="1"/>
    <col min="11508" max="11508" width="3.42578125" customWidth="1"/>
    <col min="11509" max="11509" width="7" customWidth="1"/>
    <col min="11510" max="11510" width="9.85546875" customWidth="1"/>
    <col min="11511" max="11511" width="64.140625" customWidth="1"/>
    <col min="11512" max="11512" width="11.42578125" customWidth="1"/>
    <col min="11513" max="11513" width="12.85546875" customWidth="1"/>
    <col min="11514" max="11514" width="15.42578125" customWidth="1"/>
    <col min="11515" max="11515" width="19.42578125" customWidth="1"/>
    <col min="11516" max="11516" width="13.85546875" customWidth="1"/>
    <col min="11764" max="11764" width="3.42578125" customWidth="1"/>
    <col min="11765" max="11765" width="7" customWidth="1"/>
    <col min="11766" max="11766" width="9.85546875" customWidth="1"/>
    <col min="11767" max="11767" width="64.140625" customWidth="1"/>
    <col min="11768" max="11768" width="11.42578125" customWidth="1"/>
    <col min="11769" max="11769" width="12.85546875" customWidth="1"/>
    <col min="11770" max="11770" width="15.42578125" customWidth="1"/>
    <col min="11771" max="11771" width="19.42578125" customWidth="1"/>
    <col min="11772" max="11772" width="13.85546875" customWidth="1"/>
    <col min="12020" max="12020" width="3.42578125" customWidth="1"/>
    <col min="12021" max="12021" width="7" customWidth="1"/>
    <col min="12022" max="12022" width="9.85546875" customWidth="1"/>
    <col min="12023" max="12023" width="64.140625" customWidth="1"/>
    <col min="12024" max="12024" width="11.42578125" customWidth="1"/>
    <col min="12025" max="12025" width="12.85546875" customWidth="1"/>
    <col min="12026" max="12026" width="15.42578125" customWidth="1"/>
    <col min="12027" max="12027" width="19.42578125" customWidth="1"/>
    <col min="12028" max="12028" width="13.85546875" customWidth="1"/>
    <col min="12276" max="12276" width="3.42578125" customWidth="1"/>
    <col min="12277" max="12277" width="7" customWidth="1"/>
    <col min="12278" max="12278" width="9.85546875" customWidth="1"/>
    <col min="12279" max="12279" width="64.140625" customWidth="1"/>
    <col min="12280" max="12280" width="11.42578125" customWidth="1"/>
    <col min="12281" max="12281" width="12.85546875" customWidth="1"/>
    <col min="12282" max="12282" width="15.42578125" customWidth="1"/>
    <col min="12283" max="12283" width="19.42578125" customWidth="1"/>
    <col min="12284" max="12284" width="13.85546875" customWidth="1"/>
    <col min="12532" max="12532" width="3.42578125" customWidth="1"/>
    <col min="12533" max="12533" width="7" customWidth="1"/>
    <col min="12534" max="12534" width="9.85546875" customWidth="1"/>
    <col min="12535" max="12535" width="64.140625" customWidth="1"/>
    <col min="12536" max="12536" width="11.42578125" customWidth="1"/>
    <col min="12537" max="12537" width="12.85546875" customWidth="1"/>
    <col min="12538" max="12538" width="15.42578125" customWidth="1"/>
    <col min="12539" max="12539" width="19.42578125" customWidth="1"/>
    <col min="12540" max="12540" width="13.85546875" customWidth="1"/>
    <col min="12788" max="12788" width="3.42578125" customWidth="1"/>
    <col min="12789" max="12789" width="7" customWidth="1"/>
    <col min="12790" max="12790" width="9.85546875" customWidth="1"/>
    <col min="12791" max="12791" width="64.140625" customWidth="1"/>
    <col min="12792" max="12792" width="11.42578125" customWidth="1"/>
    <col min="12793" max="12793" width="12.85546875" customWidth="1"/>
    <col min="12794" max="12794" width="15.42578125" customWidth="1"/>
    <col min="12795" max="12795" width="19.42578125" customWidth="1"/>
    <col min="12796" max="12796" width="13.85546875" customWidth="1"/>
    <col min="13044" max="13044" width="3.42578125" customWidth="1"/>
    <col min="13045" max="13045" width="7" customWidth="1"/>
    <col min="13046" max="13046" width="9.85546875" customWidth="1"/>
    <col min="13047" max="13047" width="64.140625" customWidth="1"/>
    <col min="13048" max="13048" width="11.42578125" customWidth="1"/>
    <col min="13049" max="13049" width="12.85546875" customWidth="1"/>
    <col min="13050" max="13050" width="15.42578125" customWidth="1"/>
    <col min="13051" max="13051" width="19.42578125" customWidth="1"/>
    <col min="13052" max="13052" width="13.85546875" customWidth="1"/>
    <col min="13300" max="13300" width="3.42578125" customWidth="1"/>
    <col min="13301" max="13301" width="7" customWidth="1"/>
    <col min="13302" max="13302" width="9.85546875" customWidth="1"/>
    <col min="13303" max="13303" width="64.140625" customWidth="1"/>
    <col min="13304" max="13304" width="11.42578125" customWidth="1"/>
    <col min="13305" max="13305" width="12.85546875" customWidth="1"/>
    <col min="13306" max="13306" width="15.42578125" customWidth="1"/>
    <col min="13307" max="13307" width="19.42578125" customWidth="1"/>
    <col min="13308" max="13308" width="13.85546875" customWidth="1"/>
    <col min="13556" max="13556" width="3.42578125" customWidth="1"/>
    <col min="13557" max="13557" width="7" customWidth="1"/>
    <col min="13558" max="13558" width="9.85546875" customWidth="1"/>
    <col min="13559" max="13559" width="64.140625" customWidth="1"/>
    <col min="13560" max="13560" width="11.42578125" customWidth="1"/>
    <col min="13561" max="13561" width="12.85546875" customWidth="1"/>
    <col min="13562" max="13562" width="15.42578125" customWidth="1"/>
    <col min="13563" max="13563" width="19.42578125" customWidth="1"/>
    <col min="13564" max="13564" width="13.85546875" customWidth="1"/>
    <col min="13812" max="13812" width="3.42578125" customWidth="1"/>
    <col min="13813" max="13813" width="7" customWidth="1"/>
    <col min="13814" max="13814" width="9.85546875" customWidth="1"/>
    <col min="13815" max="13815" width="64.140625" customWidth="1"/>
    <col min="13816" max="13816" width="11.42578125" customWidth="1"/>
    <col min="13817" max="13817" width="12.85546875" customWidth="1"/>
    <col min="13818" max="13818" width="15.42578125" customWidth="1"/>
    <col min="13819" max="13819" width="19.42578125" customWidth="1"/>
    <col min="13820" max="13820" width="13.85546875" customWidth="1"/>
    <col min="14068" max="14068" width="3.42578125" customWidth="1"/>
    <col min="14069" max="14069" width="7" customWidth="1"/>
    <col min="14070" max="14070" width="9.85546875" customWidth="1"/>
    <col min="14071" max="14071" width="64.140625" customWidth="1"/>
    <col min="14072" max="14072" width="11.42578125" customWidth="1"/>
    <col min="14073" max="14073" width="12.85546875" customWidth="1"/>
    <col min="14074" max="14074" width="15.42578125" customWidth="1"/>
    <col min="14075" max="14075" width="19.42578125" customWidth="1"/>
    <col min="14076" max="14076" width="13.85546875" customWidth="1"/>
    <col min="14324" max="14324" width="3.42578125" customWidth="1"/>
    <col min="14325" max="14325" width="7" customWidth="1"/>
    <col min="14326" max="14326" width="9.85546875" customWidth="1"/>
    <col min="14327" max="14327" width="64.140625" customWidth="1"/>
    <col min="14328" max="14328" width="11.42578125" customWidth="1"/>
    <col min="14329" max="14329" width="12.85546875" customWidth="1"/>
    <col min="14330" max="14330" width="15.42578125" customWidth="1"/>
    <col min="14331" max="14331" width="19.42578125" customWidth="1"/>
    <col min="14332" max="14332" width="13.85546875" customWidth="1"/>
    <col min="14580" max="14580" width="3.42578125" customWidth="1"/>
    <col min="14581" max="14581" width="7" customWidth="1"/>
    <col min="14582" max="14582" width="9.85546875" customWidth="1"/>
    <col min="14583" max="14583" width="64.140625" customWidth="1"/>
    <col min="14584" max="14584" width="11.42578125" customWidth="1"/>
    <col min="14585" max="14585" width="12.85546875" customWidth="1"/>
    <col min="14586" max="14586" width="15.42578125" customWidth="1"/>
    <col min="14587" max="14587" width="19.42578125" customWidth="1"/>
    <col min="14588" max="14588" width="13.85546875" customWidth="1"/>
    <col min="14836" max="14836" width="3.42578125" customWidth="1"/>
    <col min="14837" max="14837" width="7" customWidth="1"/>
    <col min="14838" max="14838" width="9.85546875" customWidth="1"/>
    <col min="14839" max="14839" width="64.140625" customWidth="1"/>
    <col min="14840" max="14840" width="11.42578125" customWidth="1"/>
    <col min="14841" max="14841" width="12.85546875" customWidth="1"/>
    <col min="14842" max="14842" width="15.42578125" customWidth="1"/>
    <col min="14843" max="14843" width="19.42578125" customWidth="1"/>
    <col min="14844" max="14844" width="13.85546875" customWidth="1"/>
    <col min="15092" max="15092" width="3.42578125" customWidth="1"/>
    <col min="15093" max="15093" width="7" customWidth="1"/>
    <col min="15094" max="15094" width="9.85546875" customWidth="1"/>
    <col min="15095" max="15095" width="64.140625" customWidth="1"/>
    <col min="15096" max="15096" width="11.42578125" customWidth="1"/>
    <col min="15097" max="15097" width="12.85546875" customWidth="1"/>
    <col min="15098" max="15098" width="15.42578125" customWidth="1"/>
    <col min="15099" max="15099" width="19.42578125" customWidth="1"/>
    <col min="15100" max="15100" width="13.85546875" customWidth="1"/>
    <col min="15348" max="15348" width="3.42578125" customWidth="1"/>
    <col min="15349" max="15349" width="7" customWidth="1"/>
    <col min="15350" max="15350" width="9.85546875" customWidth="1"/>
    <col min="15351" max="15351" width="64.140625" customWidth="1"/>
    <col min="15352" max="15352" width="11.42578125" customWidth="1"/>
    <col min="15353" max="15353" width="12.85546875" customWidth="1"/>
    <col min="15354" max="15354" width="15.42578125" customWidth="1"/>
    <col min="15355" max="15355" width="19.42578125" customWidth="1"/>
    <col min="15356" max="15356" width="13.85546875" customWidth="1"/>
    <col min="15604" max="15604" width="3.42578125" customWidth="1"/>
    <col min="15605" max="15605" width="7" customWidth="1"/>
    <col min="15606" max="15606" width="9.85546875" customWidth="1"/>
    <col min="15607" max="15607" width="64.140625" customWidth="1"/>
    <col min="15608" max="15608" width="11.42578125" customWidth="1"/>
    <col min="15609" max="15609" width="12.85546875" customWidth="1"/>
    <col min="15610" max="15610" width="15.42578125" customWidth="1"/>
    <col min="15611" max="15611" width="19.42578125" customWidth="1"/>
    <col min="15612" max="15612" width="13.85546875" customWidth="1"/>
    <col min="15860" max="15860" width="3.42578125" customWidth="1"/>
    <col min="15861" max="15861" width="7" customWidth="1"/>
    <col min="15862" max="15862" width="9.85546875" customWidth="1"/>
    <col min="15863" max="15863" width="64.140625" customWidth="1"/>
    <col min="15864" max="15864" width="11.42578125" customWidth="1"/>
    <col min="15865" max="15865" width="12.85546875" customWidth="1"/>
    <col min="15866" max="15866" width="15.42578125" customWidth="1"/>
    <col min="15867" max="15867" width="19.42578125" customWidth="1"/>
    <col min="15868" max="15868" width="13.85546875" customWidth="1"/>
    <col min="16116" max="16116" width="3.42578125" customWidth="1"/>
    <col min="16117" max="16117" width="7" customWidth="1"/>
    <col min="16118" max="16118" width="9.85546875" customWidth="1"/>
    <col min="16119" max="16119" width="64.140625" customWidth="1"/>
    <col min="16120" max="16120" width="11.42578125" customWidth="1"/>
    <col min="16121" max="16121" width="12.85546875" customWidth="1"/>
    <col min="16122" max="16122" width="15.42578125" customWidth="1"/>
    <col min="16123" max="16123" width="19.42578125" customWidth="1"/>
    <col min="16124" max="16124" width="13.85546875" customWidth="1"/>
  </cols>
  <sheetData>
    <row r="1" spans="1:31" ht="84.75" customHeight="1" thickBot="1" x14ac:dyDescent="0.3">
      <c r="B1" s="574" t="s">
        <v>285</v>
      </c>
      <c r="C1" s="575"/>
      <c r="D1" s="575"/>
      <c r="E1" s="575"/>
      <c r="F1" s="575"/>
      <c r="G1" s="575"/>
      <c r="H1" s="576"/>
    </row>
    <row r="2" spans="1:31" ht="19.5" thickBot="1" x14ac:dyDescent="0.4">
      <c r="A2" s="1"/>
      <c r="B2" s="538" t="s">
        <v>0</v>
      </c>
      <c r="C2" s="539"/>
      <c r="D2" s="539"/>
      <c r="E2" s="539"/>
      <c r="F2" s="539"/>
      <c r="G2" s="539"/>
      <c r="H2" s="563"/>
      <c r="AA2"/>
      <c r="AB2"/>
      <c r="AC2"/>
      <c r="AD2"/>
      <c r="AE2"/>
    </row>
    <row r="3" spans="1:31" ht="19.149999999999999" customHeight="1" thickBot="1" x14ac:dyDescent="0.3">
      <c r="B3" s="538" t="s">
        <v>144</v>
      </c>
      <c r="C3" s="539"/>
      <c r="D3" s="539"/>
      <c r="E3" s="539"/>
      <c r="F3" s="539"/>
      <c r="G3" s="539"/>
      <c r="H3" s="563"/>
    </row>
    <row r="4" spans="1:31" ht="24" customHeight="1" thickBot="1" x14ac:dyDescent="0.3">
      <c r="B4" s="29"/>
      <c r="C4" s="130"/>
      <c r="D4" s="567" t="s">
        <v>1</v>
      </c>
      <c r="E4" s="567"/>
      <c r="F4" s="567"/>
      <c r="G4" s="567"/>
      <c r="H4" s="568"/>
    </row>
    <row r="5" spans="1:31" ht="42" customHeight="1" x14ac:dyDescent="0.25">
      <c r="B5" s="31"/>
      <c r="C5" s="32" t="s">
        <v>2</v>
      </c>
      <c r="D5" s="569" t="s">
        <v>3</v>
      </c>
      <c r="E5" s="570"/>
      <c r="F5" s="570"/>
      <c r="G5" s="570"/>
      <c r="H5" s="571"/>
    </row>
    <row r="6" spans="1:31" ht="127.5" customHeight="1" x14ac:dyDescent="0.25">
      <c r="B6" s="33"/>
      <c r="C6" s="9" t="s">
        <v>4</v>
      </c>
      <c r="D6" s="551" t="s">
        <v>5</v>
      </c>
      <c r="E6" s="551"/>
      <c r="F6" s="551"/>
      <c r="G6" s="551"/>
      <c r="H6" s="552"/>
    </row>
    <row r="7" spans="1:31" ht="81" customHeight="1" x14ac:dyDescent="0.25">
      <c r="B7" s="97"/>
      <c r="C7" s="9" t="s">
        <v>6</v>
      </c>
      <c r="D7" s="551" t="s">
        <v>7</v>
      </c>
      <c r="E7" s="551"/>
      <c r="F7" s="551"/>
      <c r="G7" s="551"/>
      <c r="H7" s="552"/>
    </row>
    <row r="8" spans="1:31" ht="81" customHeight="1" x14ac:dyDescent="0.25">
      <c r="B8" s="97"/>
      <c r="C8" s="9" t="s">
        <v>8</v>
      </c>
      <c r="D8" s="551" t="s">
        <v>75</v>
      </c>
      <c r="E8" s="551"/>
      <c r="F8" s="551"/>
      <c r="G8" s="551"/>
      <c r="H8" s="552"/>
    </row>
    <row r="9" spans="1:31" ht="133.5" customHeight="1" x14ac:dyDescent="0.25">
      <c r="B9" s="97"/>
      <c r="C9" s="9" t="s">
        <v>9</v>
      </c>
      <c r="D9" s="551" t="s">
        <v>61</v>
      </c>
      <c r="E9" s="551"/>
      <c r="F9" s="551"/>
      <c r="G9" s="551"/>
      <c r="H9" s="552"/>
    </row>
    <row r="10" spans="1:31" ht="88.5" customHeight="1" x14ac:dyDescent="0.25">
      <c r="B10" s="97"/>
      <c r="C10" s="9" t="s">
        <v>10</v>
      </c>
      <c r="D10" s="551" t="s">
        <v>62</v>
      </c>
      <c r="E10" s="551"/>
      <c r="F10" s="551"/>
      <c r="G10" s="551"/>
      <c r="H10" s="552"/>
    </row>
    <row r="11" spans="1:31" ht="45" customHeight="1" x14ac:dyDescent="0.25">
      <c r="B11" s="97"/>
      <c r="C11" s="9" t="s">
        <v>11</v>
      </c>
      <c r="D11" s="551" t="s">
        <v>12</v>
      </c>
      <c r="E11" s="551"/>
      <c r="F11" s="551"/>
      <c r="G11" s="551"/>
      <c r="H11" s="552"/>
    </row>
    <row r="12" spans="1:31" ht="139.5" customHeight="1" x14ac:dyDescent="0.25">
      <c r="B12" s="97"/>
      <c r="C12" s="9" t="s">
        <v>13</v>
      </c>
      <c r="D12" s="551" t="s">
        <v>94</v>
      </c>
      <c r="E12" s="551"/>
      <c r="F12" s="551"/>
      <c r="G12" s="551"/>
      <c r="H12" s="552"/>
    </row>
    <row r="13" spans="1:31" ht="62.25" customHeight="1" x14ac:dyDescent="0.25">
      <c r="B13" s="97"/>
      <c r="C13" s="28" t="s">
        <v>14</v>
      </c>
      <c r="D13" s="551" t="s">
        <v>15</v>
      </c>
      <c r="E13" s="551"/>
      <c r="F13" s="551"/>
      <c r="G13" s="551"/>
      <c r="H13" s="552"/>
    </row>
    <row r="14" spans="1:31" ht="102" customHeight="1" x14ac:dyDescent="0.25">
      <c r="B14" s="97"/>
      <c r="C14" s="9" t="s">
        <v>16</v>
      </c>
      <c r="D14" s="553" t="s">
        <v>151</v>
      </c>
      <c r="E14" s="554"/>
      <c r="F14" s="554"/>
      <c r="G14" s="554"/>
      <c r="H14" s="555"/>
    </row>
    <row r="15" spans="1:31" ht="173.25" customHeight="1" x14ac:dyDescent="0.25">
      <c r="B15" s="97"/>
      <c r="C15" s="9" t="s">
        <v>17</v>
      </c>
      <c r="D15" s="551" t="s">
        <v>18</v>
      </c>
      <c r="E15" s="551"/>
      <c r="F15" s="551"/>
      <c r="G15" s="551"/>
      <c r="H15" s="552"/>
    </row>
    <row r="16" spans="1:31" ht="138" customHeight="1" x14ac:dyDescent="0.25">
      <c r="B16" s="97"/>
      <c r="C16" s="9" t="s">
        <v>19</v>
      </c>
      <c r="D16" s="551" t="s">
        <v>20</v>
      </c>
      <c r="E16" s="551"/>
      <c r="F16" s="551"/>
      <c r="G16" s="551"/>
      <c r="H16" s="552"/>
    </row>
    <row r="17" spans="2:31" ht="106.5" customHeight="1" x14ac:dyDescent="0.25">
      <c r="B17" s="97"/>
      <c r="C17" s="9" t="s">
        <v>21</v>
      </c>
      <c r="D17" s="551" t="s">
        <v>22</v>
      </c>
      <c r="E17" s="551"/>
      <c r="F17" s="551"/>
      <c r="G17" s="551"/>
      <c r="H17" s="552"/>
    </row>
    <row r="18" spans="2:31" ht="86.25" customHeight="1" x14ac:dyDescent="0.25">
      <c r="B18" s="97"/>
      <c r="C18" s="9" t="s">
        <v>23</v>
      </c>
      <c r="D18" s="551" t="s">
        <v>76</v>
      </c>
      <c r="E18" s="551"/>
      <c r="F18" s="551"/>
      <c r="G18" s="551"/>
      <c r="H18" s="552"/>
    </row>
    <row r="19" spans="2:31" ht="70.5" customHeight="1" thickBot="1" x14ac:dyDescent="0.3">
      <c r="B19" s="34"/>
      <c r="C19" s="35" t="s">
        <v>24</v>
      </c>
      <c r="D19" s="556" t="s">
        <v>77</v>
      </c>
      <c r="E19" s="556"/>
      <c r="F19" s="556"/>
      <c r="G19" s="556"/>
      <c r="H19" s="557"/>
    </row>
    <row r="20" spans="2:31" ht="16.5" thickBot="1" x14ac:dyDescent="0.3">
      <c r="B20" s="131"/>
      <c r="C20" s="131"/>
      <c r="D20" s="131"/>
      <c r="E20" s="131"/>
      <c r="F20" s="132"/>
      <c r="G20" s="132"/>
      <c r="H20" s="131"/>
    </row>
    <row r="21" spans="2:31" ht="37.5" x14ac:dyDescent="0.25">
      <c r="B21" s="31" t="s">
        <v>25</v>
      </c>
      <c r="C21" s="36" t="s">
        <v>55</v>
      </c>
      <c r="D21" s="36" t="s">
        <v>26</v>
      </c>
      <c r="E21" s="36" t="s">
        <v>27</v>
      </c>
      <c r="F21" s="4" t="s">
        <v>28</v>
      </c>
      <c r="G21" s="4" t="s">
        <v>29</v>
      </c>
      <c r="H21" s="38" t="s">
        <v>30</v>
      </c>
    </row>
    <row r="22" spans="2:31" ht="19.5" thickBot="1" x14ac:dyDescent="0.3">
      <c r="B22" s="133">
        <v>1</v>
      </c>
      <c r="C22" s="134">
        <v>2</v>
      </c>
      <c r="D22" s="134">
        <v>3</v>
      </c>
      <c r="E22" s="134">
        <v>4</v>
      </c>
      <c r="F22" s="134">
        <v>5</v>
      </c>
      <c r="G22" s="166">
        <v>6</v>
      </c>
      <c r="H22" s="136">
        <v>7</v>
      </c>
    </row>
    <row r="23" spans="2:31" ht="19.5" thickBot="1" x14ac:dyDescent="0.3">
      <c r="B23" s="39"/>
      <c r="C23" s="137"/>
      <c r="D23" s="192" t="s">
        <v>31</v>
      </c>
      <c r="E23" s="138"/>
      <c r="F23" s="139"/>
      <c r="G23" s="215"/>
      <c r="H23" s="216"/>
    </row>
    <row r="24" spans="2:31" ht="15.75" customHeight="1" x14ac:dyDescent="0.35">
      <c r="B24" s="8">
        <v>1</v>
      </c>
      <c r="C24" s="94" t="s">
        <v>132</v>
      </c>
      <c r="D24" s="40" t="s">
        <v>32</v>
      </c>
      <c r="E24" s="21" t="s">
        <v>33</v>
      </c>
      <c r="F24" s="390">
        <v>1</v>
      </c>
      <c r="G24" s="472">
        <v>0</v>
      </c>
      <c r="H24" s="475">
        <f t="shared" ref="H24:H29" si="0">F24*G24</f>
        <v>0</v>
      </c>
    </row>
    <row r="25" spans="2:31" ht="36" customHeight="1" x14ac:dyDescent="0.35">
      <c r="B25" s="71">
        <v>2</v>
      </c>
      <c r="C25" s="70" t="s">
        <v>133</v>
      </c>
      <c r="D25" s="72" t="s">
        <v>34</v>
      </c>
      <c r="E25" s="73" t="s">
        <v>33</v>
      </c>
      <c r="F25" s="391">
        <v>1</v>
      </c>
      <c r="G25" s="451">
        <v>0</v>
      </c>
      <c r="H25" s="476">
        <f t="shared" si="0"/>
        <v>0</v>
      </c>
    </row>
    <row r="26" spans="2:31" ht="22.5" customHeight="1" x14ac:dyDescent="0.35">
      <c r="B26" s="71">
        <v>3</v>
      </c>
      <c r="C26" s="95" t="s">
        <v>134</v>
      </c>
      <c r="D26" s="41" t="s">
        <v>35</v>
      </c>
      <c r="E26" s="73" t="s">
        <v>33</v>
      </c>
      <c r="F26" s="391">
        <v>1</v>
      </c>
      <c r="G26" s="451">
        <v>0</v>
      </c>
      <c r="H26" s="476">
        <f t="shared" si="0"/>
        <v>0</v>
      </c>
    </row>
    <row r="27" spans="2:31" ht="36" customHeight="1" x14ac:dyDescent="0.35">
      <c r="B27" s="71">
        <v>4</v>
      </c>
      <c r="C27" s="95" t="s">
        <v>135</v>
      </c>
      <c r="D27" s="41" t="s">
        <v>57</v>
      </c>
      <c r="E27" s="73" t="s">
        <v>33</v>
      </c>
      <c r="F27" s="391">
        <v>1</v>
      </c>
      <c r="G27" s="451">
        <v>0</v>
      </c>
      <c r="H27" s="476">
        <f t="shared" si="0"/>
        <v>0</v>
      </c>
    </row>
    <row r="28" spans="2:31" ht="78" customHeight="1" x14ac:dyDescent="0.35">
      <c r="B28" s="71">
        <v>5</v>
      </c>
      <c r="C28" s="95" t="s">
        <v>136</v>
      </c>
      <c r="D28" s="41" t="s">
        <v>364</v>
      </c>
      <c r="E28" s="73" t="s">
        <v>33</v>
      </c>
      <c r="F28" s="391">
        <v>1</v>
      </c>
      <c r="G28" s="451">
        <v>0</v>
      </c>
      <c r="H28" s="476">
        <f t="shared" si="0"/>
        <v>0</v>
      </c>
    </row>
    <row r="29" spans="2:31" ht="36.75" customHeight="1" thickBot="1" x14ac:dyDescent="0.4">
      <c r="B29" s="17">
        <v>6</v>
      </c>
      <c r="C29" s="42">
        <v>14</v>
      </c>
      <c r="D29" s="43" t="s">
        <v>78</v>
      </c>
      <c r="E29" s="16" t="s">
        <v>33</v>
      </c>
      <c r="F29" s="393">
        <v>1</v>
      </c>
      <c r="G29" s="477">
        <v>0</v>
      </c>
      <c r="H29" s="478">
        <f t="shared" si="0"/>
        <v>0</v>
      </c>
    </row>
    <row r="30" spans="2:31" ht="22.5" customHeight="1" thickBot="1" x14ac:dyDescent="0.4">
      <c r="B30" s="44"/>
      <c r="C30" s="45"/>
      <c r="D30" s="45"/>
      <c r="E30" s="542" t="s">
        <v>56</v>
      </c>
      <c r="F30" s="542"/>
      <c r="G30" s="543"/>
      <c r="H30" s="512">
        <f>SUM(H24:H29)</f>
        <v>0</v>
      </c>
    </row>
    <row r="31" spans="2:31" s="6" customFormat="1" ht="19.5" thickBot="1" x14ac:dyDescent="0.3">
      <c r="B31" s="142"/>
      <c r="C31" s="143"/>
      <c r="D31" s="192" t="s">
        <v>36</v>
      </c>
      <c r="E31" s="217"/>
      <c r="F31" s="217"/>
      <c r="G31" s="218"/>
      <c r="H31" s="219"/>
      <c r="I31" s="5"/>
      <c r="J31" s="5"/>
      <c r="K31" s="5"/>
      <c r="L31" s="5"/>
      <c r="M31" s="5"/>
      <c r="N31" s="5"/>
      <c r="O31" s="5"/>
      <c r="P31" s="5"/>
      <c r="Q31" s="5"/>
      <c r="R31" s="5"/>
      <c r="S31" s="5"/>
      <c r="T31" s="5"/>
      <c r="U31" s="5"/>
      <c r="V31" s="5"/>
      <c r="W31" s="5"/>
      <c r="X31" s="5"/>
      <c r="Y31" s="5"/>
      <c r="Z31" s="5"/>
      <c r="AA31" s="5"/>
      <c r="AB31" s="5"/>
      <c r="AC31" s="5"/>
      <c r="AD31" s="5"/>
      <c r="AE31" s="5"/>
    </row>
    <row r="32" spans="2:31" s="6" customFormat="1" ht="21" customHeight="1" x14ac:dyDescent="0.35">
      <c r="B32" s="8">
        <v>7</v>
      </c>
      <c r="C32" s="94" t="s">
        <v>67</v>
      </c>
      <c r="D32" s="46" t="s">
        <v>82</v>
      </c>
      <c r="E32" s="21" t="s">
        <v>37</v>
      </c>
      <c r="F32" s="390">
        <v>0.57999999999999996</v>
      </c>
      <c r="G32" s="472">
        <v>0</v>
      </c>
      <c r="H32" s="475">
        <f>F32*G32</f>
        <v>0</v>
      </c>
      <c r="I32" s="5"/>
      <c r="J32" s="5"/>
      <c r="K32" s="5"/>
      <c r="L32" s="5"/>
      <c r="M32" s="5"/>
      <c r="N32" s="5"/>
      <c r="O32" s="5"/>
      <c r="P32" s="5"/>
      <c r="Q32" s="5"/>
      <c r="R32" s="5"/>
      <c r="S32" s="5"/>
      <c r="T32" s="5"/>
      <c r="U32" s="5"/>
      <c r="V32" s="5"/>
      <c r="W32" s="5"/>
      <c r="X32" s="5"/>
      <c r="Y32" s="5"/>
      <c r="Z32" s="5"/>
      <c r="AA32" s="5"/>
      <c r="AB32" s="5"/>
      <c r="AC32" s="5"/>
      <c r="AD32" s="5"/>
      <c r="AE32" s="5"/>
    </row>
    <row r="33" spans="2:31" s="5" customFormat="1" ht="60" customHeight="1" thickBot="1" x14ac:dyDescent="0.4">
      <c r="B33" s="17">
        <v>8</v>
      </c>
      <c r="C33" s="146" t="s">
        <v>69</v>
      </c>
      <c r="D33" s="147" t="s">
        <v>84</v>
      </c>
      <c r="E33" s="16" t="s">
        <v>39</v>
      </c>
      <c r="F33" s="393">
        <v>2600</v>
      </c>
      <c r="G33" s="477">
        <v>0</v>
      </c>
      <c r="H33" s="478">
        <f>F33*G33</f>
        <v>0</v>
      </c>
    </row>
    <row r="34" spans="2:31" s="6" customFormat="1" ht="19.899999999999999" customHeight="1" thickBot="1" x14ac:dyDescent="0.4">
      <c r="B34" s="541" t="s">
        <v>42</v>
      </c>
      <c r="C34" s="542"/>
      <c r="D34" s="542"/>
      <c r="E34" s="542"/>
      <c r="F34" s="542"/>
      <c r="G34" s="543"/>
      <c r="H34" s="512">
        <f>SUM(H32:H33)</f>
        <v>0</v>
      </c>
      <c r="I34" s="5"/>
      <c r="J34" s="5"/>
      <c r="K34" s="5"/>
      <c r="L34" s="5"/>
      <c r="M34" s="5"/>
      <c r="N34" s="5"/>
      <c r="O34" s="5"/>
      <c r="P34" s="5"/>
      <c r="Q34" s="5"/>
      <c r="R34" s="5"/>
      <c r="S34" s="5"/>
      <c r="T34" s="5"/>
      <c r="U34" s="5"/>
      <c r="V34" s="5"/>
      <c r="W34" s="5"/>
      <c r="X34" s="5"/>
      <c r="Y34" s="5"/>
      <c r="Z34" s="5"/>
      <c r="AA34" s="5"/>
      <c r="AB34" s="5"/>
      <c r="AC34" s="5"/>
      <c r="AD34" s="5"/>
      <c r="AE34" s="5"/>
    </row>
    <row r="35" spans="2:31" s="6" customFormat="1" ht="16.149999999999999" customHeight="1" thickBot="1" x14ac:dyDescent="0.4">
      <c r="B35" s="220"/>
      <c r="C35" s="220"/>
      <c r="D35" s="192" t="s">
        <v>43</v>
      </c>
      <c r="E35" s="149"/>
      <c r="F35" s="221"/>
      <c r="G35" s="222"/>
      <c r="H35" s="151"/>
      <c r="I35" s="5"/>
      <c r="J35" s="5"/>
      <c r="K35" s="5"/>
      <c r="L35" s="5"/>
      <c r="M35" s="5"/>
      <c r="N35" s="5"/>
      <c r="O35" s="5"/>
      <c r="P35" s="5"/>
      <c r="Q35" s="5"/>
      <c r="R35" s="5"/>
      <c r="S35" s="5"/>
      <c r="T35" s="5"/>
      <c r="U35" s="5"/>
      <c r="V35" s="5"/>
      <c r="W35" s="5"/>
      <c r="X35" s="5"/>
      <c r="Y35" s="5"/>
      <c r="Z35" s="5"/>
      <c r="AA35" s="5"/>
      <c r="AB35" s="5"/>
      <c r="AC35" s="5"/>
      <c r="AD35" s="5"/>
      <c r="AE35" s="5"/>
    </row>
    <row r="36" spans="2:31" s="153" customFormat="1" ht="77.45" customHeight="1" x14ac:dyDescent="0.35">
      <c r="B36" s="8">
        <v>9</v>
      </c>
      <c r="C36" s="94" t="s">
        <v>70</v>
      </c>
      <c r="D36" s="189" t="s">
        <v>86</v>
      </c>
      <c r="E36" s="20" t="s">
        <v>40</v>
      </c>
      <c r="F36" s="390">
        <v>5.12</v>
      </c>
      <c r="G36" s="472">
        <v>0</v>
      </c>
      <c r="H36" s="475">
        <f>F36*G36</f>
        <v>0</v>
      </c>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row>
    <row r="37" spans="2:31" s="6" customFormat="1" ht="38.25" customHeight="1" x14ac:dyDescent="0.35">
      <c r="B37" s="71">
        <v>11</v>
      </c>
      <c r="C37" s="95" t="s">
        <v>122</v>
      </c>
      <c r="D37" s="18" t="s">
        <v>89</v>
      </c>
      <c r="E37" s="19" t="s">
        <v>40</v>
      </c>
      <c r="F37" s="391">
        <v>296.54000000000002</v>
      </c>
      <c r="G37" s="451">
        <v>0</v>
      </c>
      <c r="H37" s="476">
        <f t="shared" ref="H37:H38" si="1">F37*G37</f>
        <v>0</v>
      </c>
      <c r="I37" s="5"/>
      <c r="J37" s="5"/>
      <c r="K37" s="5"/>
      <c r="L37" s="5"/>
      <c r="M37" s="5"/>
      <c r="N37" s="5"/>
      <c r="O37" s="5"/>
      <c r="P37" s="5"/>
      <c r="Q37" s="5"/>
      <c r="R37" s="5"/>
      <c r="S37" s="5"/>
      <c r="T37" s="5"/>
      <c r="U37" s="5"/>
      <c r="V37" s="5"/>
      <c r="W37" s="5"/>
      <c r="X37" s="5"/>
      <c r="Y37" s="5"/>
      <c r="Z37" s="5"/>
      <c r="AA37" s="5"/>
      <c r="AB37" s="5"/>
      <c r="AC37" s="5"/>
      <c r="AD37" s="5"/>
      <c r="AE37" s="5"/>
    </row>
    <row r="38" spans="2:31" s="6" customFormat="1" ht="19.5" thickBot="1" x14ac:dyDescent="0.4">
      <c r="B38" s="17">
        <v>12</v>
      </c>
      <c r="C38" s="146" t="s">
        <v>123</v>
      </c>
      <c r="D38" s="190" t="s">
        <v>90</v>
      </c>
      <c r="E38" s="191" t="s">
        <v>39</v>
      </c>
      <c r="F38" s="393">
        <v>5300</v>
      </c>
      <c r="G38" s="477">
        <v>0</v>
      </c>
      <c r="H38" s="478">
        <f t="shared" si="1"/>
        <v>0</v>
      </c>
      <c r="I38" s="5"/>
      <c r="J38" s="5"/>
      <c r="K38" s="5"/>
      <c r="L38" s="5"/>
      <c r="M38" s="5"/>
      <c r="N38" s="5"/>
      <c r="O38" s="5"/>
      <c r="P38" s="5"/>
      <c r="Q38" s="5"/>
      <c r="R38" s="5"/>
      <c r="S38" s="5"/>
      <c r="T38" s="5"/>
      <c r="U38" s="5"/>
      <c r="V38" s="5"/>
      <c r="W38" s="5"/>
      <c r="X38" s="5"/>
      <c r="Y38" s="5"/>
      <c r="Z38" s="5"/>
      <c r="AA38" s="5"/>
      <c r="AB38" s="5"/>
      <c r="AC38" s="5"/>
      <c r="AD38" s="5"/>
      <c r="AE38" s="5"/>
    </row>
    <row r="39" spans="2:31" s="6" customFormat="1" ht="24.75" customHeight="1" thickBot="1" x14ac:dyDescent="0.4">
      <c r="B39" s="541" t="s">
        <v>44</v>
      </c>
      <c r="C39" s="542"/>
      <c r="D39" s="542"/>
      <c r="E39" s="542"/>
      <c r="F39" s="542"/>
      <c r="G39" s="543"/>
      <c r="H39" s="512">
        <f>SUM(H36:H38)</f>
        <v>0</v>
      </c>
      <c r="I39" s="5"/>
      <c r="J39" s="5"/>
      <c r="K39" s="5"/>
      <c r="L39" s="5"/>
      <c r="M39" s="5"/>
      <c r="N39" s="5"/>
      <c r="O39" s="5"/>
      <c r="P39" s="5"/>
      <c r="Q39" s="5"/>
      <c r="R39" s="5"/>
      <c r="S39" s="5"/>
      <c r="T39" s="5"/>
      <c r="U39" s="5"/>
      <c r="V39" s="5"/>
      <c r="W39" s="5"/>
      <c r="X39" s="5"/>
      <c r="Y39" s="5"/>
      <c r="Z39" s="5"/>
      <c r="AA39" s="5"/>
      <c r="AB39" s="5"/>
      <c r="AC39" s="5"/>
      <c r="AD39" s="5"/>
      <c r="AE39" s="5"/>
    </row>
    <row r="40" spans="2:31" s="6" customFormat="1" ht="16.899999999999999" customHeight="1" thickBot="1" x14ac:dyDescent="0.4">
      <c r="B40" s="154"/>
      <c r="C40" s="155"/>
      <c r="D40" s="192" t="s">
        <v>45</v>
      </c>
      <c r="E40" s="156"/>
      <c r="F40" s="157"/>
      <c r="G40" s="179"/>
      <c r="H40" s="158"/>
      <c r="I40" s="5"/>
      <c r="J40" s="5"/>
      <c r="K40" s="5"/>
      <c r="L40" s="5"/>
      <c r="M40" s="5"/>
      <c r="N40" s="5"/>
      <c r="O40" s="5"/>
      <c r="P40" s="5"/>
      <c r="Q40" s="5"/>
      <c r="R40" s="5"/>
      <c r="S40" s="5"/>
      <c r="T40" s="5"/>
      <c r="U40" s="5"/>
      <c r="V40" s="5"/>
      <c r="W40" s="5"/>
      <c r="X40" s="5"/>
      <c r="Y40" s="5"/>
      <c r="Z40" s="5"/>
      <c r="AA40" s="5"/>
      <c r="AB40" s="5"/>
      <c r="AC40" s="5"/>
      <c r="AD40" s="5"/>
      <c r="AE40" s="5"/>
    </row>
    <row r="41" spans="2:31" s="6" customFormat="1" ht="51.75" customHeight="1" x14ac:dyDescent="0.35">
      <c r="B41" s="8">
        <f>B38+1</f>
        <v>13</v>
      </c>
      <c r="C41" s="94" t="s">
        <v>72</v>
      </c>
      <c r="D41" s="46" t="s">
        <v>145</v>
      </c>
      <c r="E41" s="21" t="s">
        <v>40</v>
      </c>
      <c r="F41" s="390">
        <v>1310</v>
      </c>
      <c r="G41" s="472">
        <v>0</v>
      </c>
      <c r="H41" s="475">
        <f t="shared" ref="H41:H46" si="2">(F41*G41)</f>
        <v>0</v>
      </c>
      <c r="I41" s="5"/>
      <c r="J41" s="5"/>
      <c r="K41" s="5"/>
      <c r="L41" s="5"/>
      <c r="M41" s="5"/>
      <c r="N41" s="5"/>
      <c r="O41" s="5"/>
      <c r="P41" s="5"/>
      <c r="Q41" s="5"/>
      <c r="R41" s="5"/>
      <c r="S41" s="5"/>
      <c r="T41" s="5"/>
      <c r="U41" s="5"/>
      <c r="V41" s="5"/>
      <c r="W41" s="5"/>
      <c r="X41" s="5"/>
      <c r="Y41" s="5"/>
      <c r="Z41" s="5"/>
      <c r="AA41" s="5"/>
      <c r="AB41" s="5"/>
      <c r="AC41" s="5"/>
      <c r="AD41" s="5"/>
      <c r="AE41" s="5"/>
    </row>
    <row r="42" spans="2:31" ht="38.25" customHeight="1" x14ac:dyDescent="0.35">
      <c r="B42" s="71">
        <f>B41+1</f>
        <v>14</v>
      </c>
      <c r="C42" s="90" t="s">
        <v>73</v>
      </c>
      <c r="D42" s="91" t="s">
        <v>146</v>
      </c>
      <c r="E42" s="92" t="s">
        <v>39</v>
      </c>
      <c r="F42" s="391">
        <v>3190</v>
      </c>
      <c r="G42" s="451">
        <v>0</v>
      </c>
      <c r="H42" s="476">
        <f t="shared" si="2"/>
        <v>0</v>
      </c>
      <c r="I42"/>
      <c r="J42"/>
      <c r="K42"/>
      <c r="L42"/>
      <c r="M42"/>
      <c r="N42"/>
      <c r="O42"/>
      <c r="P42"/>
      <c r="Q42"/>
      <c r="R42"/>
      <c r="S42"/>
      <c r="T42"/>
      <c r="U42"/>
      <c r="V42"/>
      <c r="W42"/>
      <c r="X42"/>
      <c r="Y42"/>
      <c r="Z42"/>
      <c r="AA42"/>
      <c r="AB42"/>
      <c r="AC42"/>
      <c r="AD42"/>
      <c r="AE42"/>
    </row>
    <row r="43" spans="2:31" s="6" customFormat="1" ht="27.75" customHeight="1" x14ac:dyDescent="0.35">
      <c r="B43" s="71">
        <f t="shared" ref="B43:B46" si="3">B42+1</f>
        <v>15</v>
      </c>
      <c r="C43" s="95" t="s">
        <v>74</v>
      </c>
      <c r="D43" s="7" t="s">
        <v>87</v>
      </c>
      <c r="E43" s="73" t="s">
        <v>39</v>
      </c>
      <c r="F43" s="391">
        <v>3190</v>
      </c>
      <c r="G43" s="451">
        <v>0</v>
      </c>
      <c r="H43" s="476">
        <f t="shared" si="2"/>
        <v>0</v>
      </c>
      <c r="I43" s="5"/>
      <c r="J43" s="5"/>
      <c r="K43" s="5"/>
      <c r="L43" s="5"/>
      <c r="M43" s="5"/>
      <c r="N43" s="5"/>
      <c r="O43" s="5"/>
      <c r="P43" s="5"/>
      <c r="Q43" s="5"/>
      <c r="R43" s="5"/>
      <c r="S43" s="5"/>
      <c r="T43" s="5"/>
      <c r="U43" s="5"/>
      <c r="V43" s="5"/>
      <c r="W43" s="5"/>
      <c r="X43" s="5"/>
      <c r="Y43" s="5"/>
      <c r="Z43" s="5"/>
      <c r="AA43" s="5"/>
      <c r="AB43" s="5"/>
      <c r="AC43" s="5"/>
      <c r="AD43" s="5"/>
      <c r="AE43" s="5"/>
    </row>
    <row r="44" spans="2:31" s="6" customFormat="1" ht="37.5" x14ac:dyDescent="0.35">
      <c r="B44" s="71">
        <f t="shared" si="3"/>
        <v>16</v>
      </c>
      <c r="C44" s="95" t="s">
        <v>138</v>
      </c>
      <c r="D44" s="7" t="s">
        <v>139</v>
      </c>
      <c r="E44" s="73" t="s">
        <v>38</v>
      </c>
      <c r="F44" s="391">
        <v>1160</v>
      </c>
      <c r="G44" s="451">
        <v>0</v>
      </c>
      <c r="H44" s="476">
        <f t="shared" si="2"/>
        <v>0</v>
      </c>
      <c r="I44" s="5"/>
      <c r="J44" s="5"/>
      <c r="K44" s="5"/>
      <c r="L44" s="5"/>
      <c r="M44" s="5"/>
      <c r="N44" s="5"/>
      <c r="O44" s="5"/>
      <c r="P44" s="5"/>
      <c r="Q44" s="5"/>
      <c r="R44" s="5"/>
      <c r="S44" s="5"/>
      <c r="T44" s="5"/>
      <c r="U44" s="5"/>
      <c r="V44" s="5"/>
      <c r="W44" s="5"/>
      <c r="X44" s="5"/>
      <c r="Y44" s="5"/>
      <c r="Z44" s="5"/>
      <c r="AA44" s="5"/>
      <c r="AB44" s="5"/>
      <c r="AC44" s="5"/>
      <c r="AD44" s="5"/>
      <c r="AE44" s="5"/>
    </row>
    <row r="45" spans="2:31" s="6" customFormat="1" ht="54" customHeight="1" x14ac:dyDescent="0.35">
      <c r="B45" s="71">
        <f t="shared" si="3"/>
        <v>17</v>
      </c>
      <c r="C45" s="95" t="s">
        <v>138</v>
      </c>
      <c r="D45" s="7" t="s">
        <v>147</v>
      </c>
      <c r="E45" s="73" t="s">
        <v>38</v>
      </c>
      <c r="F45" s="391">
        <v>1160</v>
      </c>
      <c r="G45" s="451">
        <v>0</v>
      </c>
      <c r="H45" s="476">
        <f t="shared" si="2"/>
        <v>0</v>
      </c>
      <c r="I45" s="5"/>
      <c r="J45" s="5"/>
      <c r="K45" s="5"/>
      <c r="L45" s="5"/>
      <c r="M45" s="5"/>
      <c r="N45" s="5"/>
      <c r="O45" s="5"/>
      <c r="P45" s="5"/>
      <c r="Q45" s="5"/>
      <c r="R45" s="5"/>
      <c r="S45" s="5"/>
      <c r="T45" s="5"/>
      <c r="U45" s="5"/>
      <c r="V45" s="5"/>
      <c r="W45" s="5"/>
      <c r="X45" s="5"/>
      <c r="Y45" s="5"/>
      <c r="Z45" s="5"/>
      <c r="AA45" s="5"/>
      <c r="AB45" s="5"/>
      <c r="AC45" s="5"/>
      <c r="AD45" s="5"/>
      <c r="AE45" s="5"/>
    </row>
    <row r="46" spans="2:31" s="6" customFormat="1" ht="84" customHeight="1" thickBot="1" x14ac:dyDescent="0.4">
      <c r="B46" s="17">
        <f t="shared" si="3"/>
        <v>18</v>
      </c>
      <c r="C46" s="146" t="s">
        <v>163</v>
      </c>
      <c r="D46" s="147" t="s">
        <v>140</v>
      </c>
      <c r="E46" s="16" t="s">
        <v>39</v>
      </c>
      <c r="F46" s="393">
        <v>1510</v>
      </c>
      <c r="G46" s="477">
        <v>0</v>
      </c>
      <c r="H46" s="478">
        <f t="shared" si="2"/>
        <v>0</v>
      </c>
      <c r="I46" s="5"/>
      <c r="J46" s="5"/>
      <c r="K46" s="5"/>
      <c r="L46" s="5"/>
      <c r="M46" s="5"/>
      <c r="N46" s="5"/>
      <c r="O46" s="5"/>
      <c r="P46" s="5"/>
      <c r="Q46" s="5"/>
      <c r="R46" s="5"/>
      <c r="S46" s="5"/>
      <c r="T46" s="5"/>
      <c r="U46" s="5"/>
      <c r="V46" s="5"/>
      <c r="W46" s="5"/>
      <c r="X46" s="5"/>
      <c r="Y46" s="5"/>
      <c r="Z46" s="5"/>
      <c r="AA46" s="5"/>
      <c r="AB46" s="5"/>
      <c r="AC46" s="5"/>
      <c r="AD46" s="5"/>
      <c r="AE46" s="5"/>
    </row>
    <row r="47" spans="2:31" s="6" customFormat="1" ht="23.25" customHeight="1" thickBot="1" x14ac:dyDescent="0.3">
      <c r="B47" s="639" t="s">
        <v>46</v>
      </c>
      <c r="C47" s="550"/>
      <c r="D47" s="550"/>
      <c r="E47" s="550"/>
      <c r="F47" s="550"/>
      <c r="G47" s="550"/>
      <c r="H47" s="512">
        <f>SUM(H41:H46)</f>
        <v>0</v>
      </c>
      <c r="I47" s="5"/>
      <c r="J47" s="5"/>
      <c r="K47" s="5"/>
      <c r="L47" s="5"/>
      <c r="M47" s="5"/>
      <c r="N47" s="5"/>
      <c r="O47" s="5"/>
      <c r="P47" s="5"/>
      <c r="Q47" s="5"/>
      <c r="R47" s="5"/>
      <c r="S47" s="5"/>
      <c r="T47" s="5"/>
      <c r="U47" s="5"/>
      <c r="V47" s="5"/>
      <c r="W47" s="5"/>
      <c r="X47" s="5"/>
      <c r="Y47" s="5"/>
      <c r="Z47" s="5"/>
      <c r="AA47" s="5"/>
      <c r="AB47" s="5"/>
      <c r="AC47" s="5"/>
      <c r="AD47" s="5"/>
      <c r="AE47" s="5"/>
    </row>
    <row r="48" spans="2:31" s="5" customFormat="1" ht="20.45" customHeight="1" thickBot="1" x14ac:dyDescent="0.4">
      <c r="B48" s="223"/>
      <c r="C48" s="346"/>
      <c r="D48" s="346" t="s">
        <v>47</v>
      </c>
      <c r="E48" s="346"/>
      <c r="F48" s="207"/>
      <c r="G48" s="195"/>
      <c r="H48" s="383"/>
    </row>
    <row r="49" spans="1:31" s="2" customFormat="1" ht="19.5" thickBot="1" x14ac:dyDescent="0.3">
      <c r="B49" s="209"/>
      <c r="C49" s="210"/>
      <c r="D49" s="210" t="s">
        <v>157</v>
      </c>
      <c r="E49" s="210"/>
      <c r="F49" s="210"/>
      <c r="G49" s="210"/>
      <c r="H49" s="211"/>
    </row>
    <row r="50" spans="1:31" s="2" customFormat="1" ht="38.25" thickBot="1" x14ac:dyDescent="0.4">
      <c r="B50" s="428">
        <f>B46+1</f>
        <v>19</v>
      </c>
      <c r="C50" s="338" t="s">
        <v>67</v>
      </c>
      <c r="D50" s="195" t="s">
        <v>103</v>
      </c>
      <c r="E50" s="207" t="s">
        <v>37</v>
      </c>
      <c r="F50" s="402">
        <v>0.46</v>
      </c>
      <c r="G50" s="477">
        <v>0</v>
      </c>
      <c r="H50" s="478">
        <f>F50*G50</f>
        <v>0</v>
      </c>
    </row>
    <row r="51" spans="1:31" s="2" customFormat="1" ht="19.5" thickBot="1" x14ac:dyDescent="0.4">
      <c r="B51" s="637" t="s">
        <v>155</v>
      </c>
      <c r="C51" s="638"/>
      <c r="D51" s="638"/>
      <c r="E51" s="638"/>
      <c r="F51" s="638"/>
      <c r="G51" s="638"/>
      <c r="H51" s="512">
        <f>H50</f>
        <v>0</v>
      </c>
    </row>
    <row r="52" spans="1:31" ht="19.5" thickBot="1" x14ac:dyDescent="0.4">
      <c r="A52" s="113"/>
      <c r="B52" s="154"/>
      <c r="C52" s="242"/>
      <c r="D52" s="52" t="s">
        <v>250</v>
      </c>
      <c r="E52" s="69"/>
      <c r="F52" s="179"/>
      <c r="G52" s="179"/>
      <c r="H52" s="358"/>
      <c r="AA52"/>
      <c r="AB52"/>
      <c r="AC52"/>
      <c r="AD52"/>
      <c r="AE52"/>
    </row>
    <row r="53" spans="1:31" ht="37.5" x14ac:dyDescent="0.35">
      <c r="A53" s="108"/>
      <c r="B53" s="8">
        <f>B50+1</f>
        <v>20</v>
      </c>
      <c r="C53" s="161"/>
      <c r="D53" s="46" t="s">
        <v>104</v>
      </c>
      <c r="E53" s="20" t="s">
        <v>40</v>
      </c>
      <c r="F53" s="390">
        <v>10</v>
      </c>
      <c r="G53" s="472">
        <v>0</v>
      </c>
      <c r="H53" s="475">
        <f t="shared" ref="H53:H61" si="4">F53*G53</f>
        <v>0</v>
      </c>
      <c r="AA53"/>
      <c r="AB53"/>
      <c r="AC53"/>
      <c r="AD53"/>
      <c r="AE53"/>
    </row>
    <row r="54" spans="1:31" ht="39.75" customHeight="1" x14ac:dyDescent="0.35">
      <c r="A54" s="108"/>
      <c r="B54" s="71">
        <f>B53+1</f>
        <v>21</v>
      </c>
      <c r="C54" s="23"/>
      <c r="D54" s="7" t="s">
        <v>105</v>
      </c>
      <c r="E54" s="73" t="s">
        <v>38</v>
      </c>
      <c r="F54" s="391">
        <v>460</v>
      </c>
      <c r="G54" s="451">
        <v>0</v>
      </c>
      <c r="H54" s="476">
        <f t="shared" si="4"/>
        <v>0</v>
      </c>
      <c r="AA54"/>
      <c r="AB54"/>
      <c r="AC54"/>
      <c r="AD54"/>
      <c r="AE54"/>
    </row>
    <row r="55" spans="1:31" ht="75" x14ac:dyDescent="0.35">
      <c r="A55" s="108"/>
      <c r="B55" s="71">
        <f t="shared" ref="B55:B61" si="5">B54+1</f>
        <v>22</v>
      </c>
      <c r="C55" s="23"/>
      <c r="D55" s="7" t="s">
        <v>106</v>
      </c>
      <c r="E55" s="19" t="s">
        <v>40</v>
      </c>
      <c r="F55" s="391">
        <v>403.73999999999995</v>
      </c>
      <c r="G55" s="451">
        <v>0</v>
      </c>
      <c r="H55" s="476">
        <f t="shared" si="4"/>
        <v>0</v>
      </c>
      <c r="AA55"/>
      <c r="AB55"/>
      <c r="AC55"/>
      <c r="AD55"/>
      <c r="AE55"/>
    </row>
    <row r="56" spans="1:31" ht="75" x14ac:dyDescent="0.35">
      <c r="A56" s="108"/>
      <c r="B56" s="71">
        <f t="shared" si="5"/>
        <v>23</v>
      </c>
      <c r="C56" s="23"/>
      <c r="D56" s="7" t="s">
        <v>107</v>
      </c>
      <c r="E56" s="19" t="s">
        <v>40</v>
      </c>
      <c r="F56" s="391">
        <v>44.860000000000014</v>
      </c>
      <c r="G56" s="451">
        <v>0</v>
      </c>
      <c r="H56" s="476">
        <f t="shared" si="4"/>
        <v>0</v>
      </c>
      <c r="AA56"/>
      <c r="AB56"/>
      <c r="AC56"/>
      <c r="AD56"/>
      <c r="AE56"/>
    </row>
    <row r="57" spans="1:31" ht="56.25" x14ac:dyDescent="0.35">
      <c r="A57" s="108"/>
      <c r="B57" s="71">
        <f t="shared" si="5"/>
        <v>24</v>
      </c>
      <c r="C57" s="23"/>
      <c r="D57" s="7" t="s">
        <v>108</v>
      </c>
      <c r="E57" s="19" t="s">
        <v>112</v>
      </c>
      <c r="F57" s="391">
        <v>15</v>
      </c>
      <c r="G57" s="451">
        <v>0</v>
      </c>
      <c r="H57" s="476">
        <f t="shared" si="4"/>
        <v>0</v>
      </c>
      <c r="AA57"/>
      <c r="AB57"/>
      <c r="AC57"/>
      <c r="AD57"/>
      <c r="AE57"/>
    </row>
    <row r="58" spans="1:31" ht="37.5" x14ac:dyDescent="0.35">
      <c r="A58" s="108"/>
      <c r="B58" s="71">
        <f t="shared" si="5"/>
        <v>25</v>
      </c>
      <c r="C58" s="23"/>
      <c r="D58" s="7" t="s">
        <v>109</v>
      </c>
      <c r="E58" s="19" t="s">
        <v>39</v>
      </c>
      <c r="F58" s="391">
        <v>460</v>
      </c>
      <c r="G58" s="451">
        <v>0</v>
      </c>
      <c r="H58" s="476">
        <f t="shared" si="4"/>
        <v>0</v>
      </c>
      <c r="AA58"/>
      <c r="AB58"/>
      <c r="AC58"/>
      <c r="AD58"/>
      <c r="AE58"/>
    </row>
    <row r="59" spans="1:31" ht="56.25" x14ac:dyDescent="0.35">
      <c r="A59" s="108"/>
      <c r="B59" s="71">
        <f t="shared" si="5"/>
        <v>26</v>
      </c>
      <c r="C59" s="23"/>
      <c r="D59" s="7" t="s">
        <v>249</v>
      </c>
      <c r="E59" s="19" t="s">
        <v>40</v>
      </c>
      <c r="F59" s="391">
        <v>290</v>
      </c>
      <c r="G59" s="451">
        <v>0</v>
      </c>
      <c r="H59" s="476">
        <f t="shared" si="4"/>
        <v>0</v>
      </c>
      <c r="AA59"/>
      <c r="AB59"/>
      <c r="AC59"/>
      <c r="AD59"/>
      <c r="AE59"/>
    </row>
    <row r="60" spans="1:31" ht="56.25" x14ac:dyDescent="0.35">
      <c r="A60" s="108"/>
      <c r="B60" s="71">
        <f t="shared" si="5"/>
        <v>27</v>
      </c>
      <c r="C60" s="23"/>
      <c r="D60" s="7" t="s">
        <v>248</v>
      </c>
      <c r="E60" s="19" t="s">
        <v>40</v>
      </c>
      <c r="F60" s="391">
        <v>121.60000000000809</v>
      </c>
      <c r="G60" s="451">
        <v>0</v>
      </c>
      <c r="H60" s="476">
        <f t="shared" si="4"/>
        <v>0</v>
      </c>
      <c r="AA60"/>
      <c r="AB60"/>
      <c r="AC60"/>
      <c r="AD60"/>
      <c r="AE60"/>
    </row>
    <row r="61" spans="1:31" ht="57" thickBot="1" x14ac:dyDescent="0.4">
      <c r="A61" s="108"/>
      <c r="B61" s="17">
        <f t="shared" si="5"/>
        <v>28</v>
      </c>
      <c r="C61" s="255"/>
      <c r="D61" s="147" t="s">
        <v>110</v>
      </c>
      <c r="E61" s="191" t="s">
        <v>40</v>
      </c>
      <c r="F61" s="393">
        <v>326.99999999999193</v>
      </c>
      <c r="G61" s="477">
        <v>0</v>
      </c>
      <c r="H61" s="478">
        <f t="shared" si="4"/>
        <v>0</v>
      </c>
      <c r="AA61"/>
      <c r="AB61"/>
      <c r="AC61"/>
      <c r="AD61"/>
      <c r="AE61"/>
    </row>
    <row r="62" spans="1:31" s="2" customFormat="1" ht="19.5" thickBot="1" x14ac:dyDescent="0.4">
      <c r="B62" s="632" t="s">
        <v>156</v>
      </c>
      <c r="C62" s="633"/>
      <c r="D62" s="633"/>
      <c r="E62" s="633"/>
      <c r="F62" s="633"/>
      <c r="G62" s="634"/>
      <c r="H62" s="512">
        <f>SUM(H53:H61)</f>
        <v>0</v>
      </c>
    </row>
    <row r="63" spans="1:31" s="2" customFormat="1" ht="19.5" thickBot="1" x14ac:dyDescent="0.3">
      <c r="B63" s="212"/>
      <c r="C63" s="213"/>
      <c r="D63" s="213" t="s">
        <v>332</v>
      </c>
      <c r="E63" s="213"/>
      <c r="F63" s="213"/>
      <c r="G63" s="213"/>
      <c r="H63" s="214"/>
    </row>
    <row r="64" spans="1:31" s="2" customFormat="1" ht="93.75" x14ac:dyDescent="0.35">
      <c r="B64" s="635">
        <v>29</v>
      </c>
      <c r="C64" s="636"/>
      <c r="D64" s="46" t="s">
        <v>111</v>
      </c>
      <c r="E64" s="347"/>
      <c r="F64" s="405"/>
      <c r="G64" s="431"/>
      <c r="H64" s="475"/>
    </row>
    <row r="65" spans="2:8" s="2" customFormat="1" x14ac:dyDescent="0.35">
      <c r="B65" s="600"/>
      <c r="C65" s="587"/>
      <c r="D65" s="7" t="s">
        <v>113</v>
      </c>
      <c r="E65" s="104" t="s">
        <v>38</v>
      </c>
      <c r="F65" s="406">
        <v>160</v>
      </c>
      <c r="G65" s="451">
        <v>0</v>
      </c>
      <c r="H65" s="476">
        <f>F65*G65</f>
        <v>0</v>
      </c>
    </row>
    <row r="66" spans="2:8" s="2" customFormat="1" x14ac:dyDescent="0.35">
      <c r="B66" s="600"/>
      <c r="C66" s="448"/>
      <c r="D66" s="7" t="s">
        <v>114</v>
      </c>
      <c r="E66" s="104" t="s">
        <v>38</v>
      </c>
      <c r="F66" s="406">
        <v>80</v>
      </c>
      <c r="G66" s="451">
        <v>0</v>
      </c>
      <c r="H66" s="476">
        <f>F66*G66</f>
        <v>0</v>
      </c>
    </row>
    <row r="67" spans="2:8" s="2" customFormat="1" ht="19.5" thickBot="1" x14ac:dyDescent="0.4">
      <c r="B67" s="601"/>
      <c r="C67" s="449"/>
      <c r="D67" s="147" t="s">
        <v>115</v>
      </c>
      <c r="E67" s="348" t="s">
        <v>38</v>
      </c>
      <c r="F67" s="407">
        <v>220</v>
      </c>
      <c r="G67" s="477">
        <v>0</v>
      </c>
      <c r="H67" s="478">
        <f>F67*G67</f>
        <v>0</v>
      </c>
    </row>
    <row r="68" spans="2:8" s="2" customFormat="1" ht="19.5" thickBot="1" x14ac:dyDescent="0.4">
      <c r="B68" s="589" t="s">
        <v>333</v>
      </c>
      <c r="C68" s="590"/>
      <c r="D68" s="590"/>
      <c r="E68" s="590"/>
      <c r="F68" s="590"/>
      <c r="G68" s="591"/>
      <c r="H68" s="512">
        <f>SUM(H65:H67)</f>
        <v>0</v>
      </c>
    </row>
    <row r="69" spans="2:8" s="2" customFormat="1" ht="19.5" thickBot="1" x14ac:dyDescent="0.3">
      <c r="B69" s="209"/>
      <c r="C69" s="210"/>
      <c r="D69" s="213" t="s">
        <v>324</v>
      </c>
      <c r="E69" s="210"/>
      <c r="F69" s="210"/>
      <c r="G69" s="210"/>
      <c r="H69" s="211"/>
    </row>
    <row r="70" spans="2:8" s="2" customFormat="1" ht="19.5" thickBot="1" x14ac:dyDescent="0.3">
      <c r="B70" s="212"/>
      <c r="C70" s="213"/>
      <c r="D70" s="52" t="s">
        <v>325</v>
      </c>
      <c r="E70" s="213"/>
      <c r="F70" s="213"/>
      <c r="G70" s="213"/>
      <c r="H70" s="214"/>
    </row>
    <row r="71" spans="2:8" s="2" customFormat="1" ht="37.5" x14ac:dyDescent="0.35">
      <c r="B71" s="359">
        <v>30</v>
      </c>
      <c r="C71" s="360"/>
      <c r="D71" s="46" t="s">
        <v>286</v>
      </c>
      <c r="E71" s="361" t="s">
        <v>41</v>
      </c>
      <c r="F71" s="390">
        <v>24</v>
      </c>
      <c r="G71" s="472">
        <v>0</v>
      </c>
      <c r="H71" s="475">
        <f>F71*G71</f>
        <v>0</v>
      </c>
    </row>
    <row r="72" spans="2:8" s="2" customFormat="1" ht="75" x14ac:dyDescent="0.35">
      <c r="B72" s="600">
        <v>31</v>
      </c>
      <c r="C72" s="587"/>
      <c r="D72" s="7" t="s">
        <v>116</v>
      </c>
      <c r="E72" s="349"/>
      <c r="F72" s="391"/>
      <c r="G72" s="451"/>
      <c r="H72" s="188"/>
    </row>
    <row r="73" spans="2:8" s="2" customFormat="1" x14ac:dyDescent="0.35">
      <c r="B73" s="600"/>
      <c r="C73" s="587"/>
      <c r="D73" s="7" t="s">
        <v>141</v>
      </c>
      <c r="E73" s="349" t="s">
        <v>41</v>
      </c>
      <c r="F73" s="391">
        <v>4</v>
      </c>
      <c r="G73" s="451">
        <v>0</v>
      </c>
      <c r="H73" s="476">
        <f>F73*G73</f>
        <v>0</v>
      </c>
    </row>
    <row r="74" spans="2:8" s="2" customFormat="1" x14ac:dyDescent="0.35">
      <c r="B74" s="600"/>
      <c r="C74" s="587"/>
      <c r="D74" s="7" t="s">
        <v>117</v>
      </c>
      <c r="E74" s="349" t="s">
        <v>41</v>
      </c>
      <c r="F74" s="391">
        <v>13</v>
      </c>
      <c r="G74" s="451">
        <v>0</v>
      </c>
      <c r="H74" s="476">
        <f t="shared" ref="H74:H75" si="6">F74*G74</f>
        <v>0</v>
      </c>
    </row>
    <row r="75" spans="2:8" s="2" customFormat="1" ht="19.5" thickBot="1" x14ac:dyDescent="0.4">
      <c r="B75" s="601"/>
      <c r="C75" s="588"/>
      <c r="D75" s="147" t="s">
        <v>118</v>
      </c>
      <c r="E75" s="350" t="s">
        <v>41</v>
      </c>
      <c r="F75" s="393">
        <v>24</v>
      </c>
      <c r="G75" s="477">
        <v>0</v>
      </c>
      <c r="H75" s="478">
        <f t="shared" si="6"/>
        <v>0</v>
      </c>
    </row>
    <row r="76" spans="2:8" s="2" customFormat="1" ht="19.5" thickBot="1" x14ac:dyDescent="0.4">
      <c r="B76" s="589" t="s">
        <v>330</v>
      </c>
      <c r="C76" s="590"/>
      <c r="D76" s="590"/>
      <c r="E76" s="590"/>
      <c r="F76" s="590"/>
      <c r="G76" s="591"/>
      <c r="H76" s="512">
        <f>SUM(H71:H75)</f>
        <v>0</v>
      </c>
    </row>
    <row r="77" spans="2:8" s="2" customFormat="1" ht="19.5" thickBot="1" x14ac:dyDescent="0.3">
      <c r="B77" s="209"/>
      <c r="C77" s="210"/>
      <c r="D77" s="210" t="s">
        <v>334</v>
      </c>
      <c r="E77" s="210"/>
      <c r="F77" s="210"/>
      <c r="G77" s="210"/>
      <c r="H77" s="211"/>
    </row>
    <row r="78" spans="2:8" s="2" customFormat="1" ht="38.25" thickBot="1" x14ac:dyDescent="0.4">
      <c r="B78" s="430">
        <v>32</v>
      </c>
      <c r="C78" s="362"/>
      <c r="D78" s="195" t="s">
        <v>287</v>
      </c>
      <c r="E78" s="363" t="s">
        <v>41</v>
      </c>
      <c r="F78" s="397">
        <v>23</v>
      </c>
      <c r="G78" s="164">
        <v>0</v>
      </c>
      <c r="H78" s="482">
        <f>F78*G78</f>
        <v>0</v>
      </c>
    </row>
    <row r="79" spans="2:8" s="2" customFormat="1" ht="19.5" thickBot="1" x14ac:dyDescent="0.4">
      <c r="B79" s="620" t="s">
        <v>335</v>
      </c>
      <c r="C79" s="621"/>
      <c r="D79" s="621"/>
      <c r="E79" s="621"/>
      <c r="F79" s="621"/>
      <c r="G79" s="622"/>
      <c r="H79" s="512">
        <f>H78</f>
        <v>0</v>
      </c>
    </row>
    <row r="80" spans="2:8" s="2" customFormat="1" ht="19.5" thickBot="1" x14ac:dyDescent="0.4">
      <c r="B80" s="623" t="s">
        <v>142</v>
      </c>
      <c r="C80" s="624"/>
      <c r="D80" s="624"/>
      <c r="E80" s="624"/>
      <c r="F80" s="624"/>
      <c r="G80" s="624"/>
      <c r="H80" s="512">
        <f>H51+H62+H68+H76+H79</f>
        <v>0</v>
      </c>
    </row>
    <row r="81" spans="2:31" ht="18" customHeight="1" thickBot="1" x14ac:dyDescent="0.4">
      <c r="B81" s="182"/>
      <c r="C81" s="183"/>
      <c r="D81" s="49" t="s">
        <v>96</v>
      </c>
      <c r="E81" s="53"/>
      <c r="F81" s="48"/>
      <c r="G81" s="48"/>
      <c r="H81" s="24"/>
    </row>
    <row r="82" spans="2:31" ht="19.5" thickBot="1" x14ac:dyDescent="0.4">
      <c r="B82" s="50"/>
      <c r="C82" s="51"/>
      <c r="D82" s="52" t="s">
        <v>97</v>
      </c>
      <c r="E82" s="224"/>
      <c r="F82" s="53"/>
      <c r="G82" s="53"/>
      <c r="H82" s="25"/>
      <c r="I82"/>
      <c r="J82"/>
      <c r="K82"/>
      <c r="L82"/>
      <c r="M82"/>
      <c r="N82"/>
      <c r="O82"/>
      <c r="P82"/>
      <c r="Q82"/>
      <c r="R82"/>
      <c r="S82"/>
      <c r="T82"/>
      <c r="U82"/>
      <c r="V82"/>
      <c r="W82"/>
      <c r="X82"/>
      <c r="Y82"/>
      <c r="Z82"/>
      <c r="AA82"/>
      <c r="AB82"/>
      <c r="AC82"/>
      <c r="AD82"/>
      <c r="AE82"/>
    </row>
    <row r="83" spans="2:31" ht="75" x14ac:dyDescent="0.35">
      <c r="B83" s="96">
        <v>33</v>
      </c>
      <c r="C83" s="94" t="s">
        <v>125</v>
      </c>
      <c r="D83" s="46" t="s">
        <v>58</v>
      </c>
      <c r="E83" s="20" t="s">
        <v>41</v>
      </c>
      <c r="F83" s="22">
        <v>1</v>
      </c>
      <c r="G83" s="472">
        <v>0</v>
      </c>
      <c r="H83" s="514">
        <f t="shared" ref="H83:H87" si="7">(F83*G83)</f>
        <v>0</v>
      </c>
      <c r="I83"/>
      <c r="J83"/>
      <c r="K83"/>
      <c r="L83"/>
      <c r="M83"/>
      <c r="N83"/>
      <c r="O83"/>
      <c r="P83"/>
      <c r="Q83"/>
      <c r="R83"/>
      <c r="S83"/>
      <c r="T83"/>
      <c r="U83"/>
      <c r="V83"/>
      <c r="W83"/>
      <c r="X83"/>
      <c r="Y83"/>
      <c r="Z83"/>
      <c r="AA83"/>
      <c r="AB83"/>
      <c r="AC83"/>
      <c r="AD83"/>
      <c r="AE83"/>
    </row>
    <row r="84" spans="2:31" ht="75" x14ac:dyDescent="0.35">
      <c r="B84" s="97">
        <f>B83+1</f>
        <v>34</v>
      </c>
      <c r="C84" s="95" t="s">
        <v>125</v>
      </c>
      <c r="D84" s="7" t="s">
        <v>59</v>
      </c>
      <c r="E84" s="19" t="s">
        <v>41</v>
      </c>
      <c r="F84" s="74">
        <v>11</v>
      </c>
      <c r="G84" s="451">
        <v>0</v>
      </c>
      <c r="H84" s="513">
        <f t="shared" si="7"/>
        <v>0</v>
      </c>
      <c r="I84"/>
      <c r="J84"/>
      <c r="K84"/>
      <c r="L84"/>
      <c r="M84"/>
      <c r="N84"/>
      <c r="O84"/>
      <c r="P84"/>
      <c r="Q84"/>
      <c r="R84"/>
      <c r="S84"/>
      <c r="T84"/>
      <c r="U84"/>
      <c r="V84"/>
      <c r="W84"/>
      <c r="X84"/>
      <c r="Y84"/>
      <c r="Z84"/>
      <c r="AA84"/>
      <c r="AB84"/>
      <c r="AC84"/>
      <c r="AD84"/>
      <c r="AE84"/>
    </row>
    <row r="85" spans="2:31" ht="56.25" x14ac:dyDescent="0.35">
      <c r="B85" s="97">
        <f t="shared" ref="B85:B87" si="8">B84+1</f>
        <v>35</v>
      </c>
      <c r="C85" s="95" t="s">
        <v>125</v>
      </c>
      <c r="D85" s="7" t="s">
        <v>60</v>
      </c>
      <c r="E85" s="19" t="s">
        <v>41</v>
      </c>
      <c r="F85" s="74">
        <v>14</v>
      </c>
      <c r="G85" s="451">
        <v>0</v>
      </c>
      <c r="H85" s="513">
        <f t="shared" si="7"/>
        <v>0</v>
      </c>
    </row>
    <row r="86" spans="2:31" ht="75" x14ac:dyDescent="0.35">
      <c r="B86" s="97">
        <f t="shared" si="8"/>
        <v>36</v>
      </c>
      <c r="C86" s="95" t="s">
        <v>125</v>
      </c>
      <c r="D86" s="7" t="s">
        <v>93</v>
      </c>
      <c r="E86" s="19" t="s">
        <v>38</v>
      </c>
      <c r="F86" s="74">
        <v>56</v>
      </c>
      <c r="G86" s="451">
        <v>0</v>
      </c>
      <c r="H86" s="513">
        <f t="shared" si="7"/>
        <v>0</v>
      </c>
    </row>
    <row r="87" spans="2:31" ht="57" thickBot="1" x14ac:dyDescent="0.4">
      <c r="B87" s="34">
        <f t="shared" si="8"/>
        <v>37</v>
      </c>
      <c r="C87" s="146" t="s">
        <v>128</v>
      </c>
      <c r="D87" s="147" t="s">
        <v>365</v>
      </c>
      <c r="E87" s="191" t="s">
        <v>40</v>
      </c>
      <c r="F87" s="15">
        <v>1.28</v>
      </c>
      <c r="G87" s="477">
        <v>0</v>
      </c>
      <c r="H87" s="515">
        <f t="shared" si="7"/>
        <v>0</v>
      </c>
    </row>
    <row r="88" spans="2:31" ht="19.5" thickBot="1" x14ac:dyDescent="0.4">
      <c r="B88" s="244"/>
      <c r="C88" s="245"/>
      <c r="D88" s="246" t="s">
        <v>240</v>
      </c>
      <c r="E88" s="247"/>
      <c r="F88" s="462"/>
      <c r="G88" s="462"/>
      <c r="H88" s="469"/>
    </row>
    <row r="89" spans="2:31" ht="56.25" x14ac:dyDescent="0.35">
      <c r="B89" s="185">
        <f>B87+1</f>
        <v>38</v>
      </c>
      <c r="C89" s="165" t="s">
        <v>148</v>
      </c>
      <c r="D89" s="75" t="s">
        <v>149</v>
      </c>
      <c r="E89" s="99" t="s">
        <v>39</v>
      </c>
      <c r="F89" s="203">
        <v>53.6</v>
      </c>
      <c r="G89" s="451">
        <v>0</v>
      </c>
      <c r="H89" s="513">
        <f t="shared" ref="H89:H90" si="9">(F89*G89)</f>
        <v>0</v>
      </c>
    </row>
    <row r="90" spans="2:31" ht="57" thickBot="1" x14ac:dyDescent="0.4">
      <c r="B90" s="185">
        <f>B89+1</f>
        <v>39</v>
      </c>
      <c r="C90" s="186" t="s">
        <v>148</v>
      </c>
      <c r="D90" s="76" t="s">
        <v>150</v>
      </c>
      <c r="E90" s="98" t="s">
        <v>39</v>
      </c>
      <c r="F90" s="198">
        <v>81.22</v>
      </c>
      <c r="G90" s="451">
        <v>0</v>
      </c>
      <c r="H90" s="520">
        <f t="shared" si="9"/>
        <v>0</v>
      </c>
    </row>
    <row r="91" spans="2:31" s="2" customFormat="1" ht="19.5" thickBot="1" x14ac:dyDescent="0.4">
      <c r="B91" s="625" t="s">
        <v>143</v>
      </c>
      <c r="C91" s="626"/>
      <c r="D91" s="626"/>
      <c r="E91" s="626"/>
      <c r="F91" s="626"/>
      <c r="G91" s="627"/>
      <c r="H91" s="519">
        <f>SUM(H83:H90)</f>
        <v>0</v>
      </c>
    </row>
    <row r="92" spans="2:31" s="2" customFormat="1" ht="21" customHeight="1" thickBot="1" x14ac:dyDescent="0.3">
      <c r="B92" s="39"/>
      <c r="C92" s="85"/>
      <c r="D92" s="628" t="s">
        <v>279</v>
      </c>
      <c r="E92" s="629"/>
      <c r="F92" s="629"/>
      <c r="G92" s="630"/>
      <c r="H92" s="86"/>
    </row>
    <row r="93" spans="2:31" s="2" customFormat="1" x14ac:dyDescent="0.25">
      <c r="B93" s="31"/>
      <c r="C93" s="32"/>
      <c r="D93" s="87" t="s">
        <v>49</v>
      </c>
      <c r="E93" s="87"/>
      <c r="F93" s="88"/>
      <c r="G93" s="341"/>
      <c r="H93" s="516">
        <f>H30</f>
        <v>0</v>
      </c>
    </row>
    <row r="94" spans="2:31" s="2" customFormat="1" x14ac:dyDescent="0.25">
      <c r="B94" s="33"/>
      <c r="C94" s="9"/>
      <c r="D94" s="65" t="s">
        <v>50</v>
      </c>
      <c r="E94" s="65"/>
      <c r="F94" s="66"/>
      <c r="G94" s="339"/>
      <c r="H94" s="517">
        <f>H34</f>
        <v>0</v>
      </c>
    </row>
    <row r="95" spans="2:31" s="2" customFormat="1" x14ac:dyDescent="0.25">
      <c r="B95" s="58"/>
      <c r="C95" s="59"/>
      <c r="D95" s="65" t="s">
        <v>51</v>
      </c>
      <c r="E95" s="67"/>
      <c r="F95" s="66"/>
      <c r="G95" s="339"/>
      <c r="H95" s="517">
        <f>H39</f>
        <v>0</v>
      </c>
    </row>
    <row r="96" spans="2:31" s="2" customFormat="1" x14ac:dyDescent="0.25">
      <c r="B96" s="11"/>
      <c r="C96" s="7"/>
      <c r="D96" s="67" t="s">
        <v>52</v>
      </c>
      <c r="E96" s="67"/>
      <c r="F96" s="68"/>
      <c r="G96" s="340"/>
      <c r="H96" s="517">
        <f>H47</f>
        <v>0</v>
      </c>
    </row>
    <row r="97" spans="2:8" s="2" customFormat="1" ht="19.5" customHeight="1" x14ac:dyDescent="0.35">
      <c r="B97" s="71"/>
      <c r="C97" s="9"/>
      <c r="D97" s="631" t="s">
        <v>53</v>
      </c>
      <c r="E97" s="631"/>
      <c r="F97" s="7"/>
      <c r="G97" s="333"/>
      <c r="H97" s="517">
        <f>H80</f>
        <v>0</v>
      </c>
    </row>
    <row r="98" spans="2:8" s="2" customFormat="1" ht="19.5" thickBot="1" x14ac:dyDescent="0.4">
      <c r="B98" s="342"/>
      <c r="C98" s="343"/>
      <c r="D98" s="617" t="s">
        <v>166</v>
      </c>
      <c r="E98" s="617"/>
      <c r="F98" s="344"/>
      <c r="G98" s="345"/>
      <c r="H98" s="518">
        <f>H91</f>
        <v>0</v>
      </c>
    </row>
    <row r="99" spans="2:8" ht="19.5" thickBot="1" x14ac:dyDescent="0.3">
      <c r="B99" s="233"/>
      <c r="C99" s="253"/>
      <c r="D99" s="618" t="s">
        <v>288</v>
      </c>
      <c r="E99" s="619"/>
      <c r="F99" s="619"/>
      <c r="G99" s="619"/>
      <c r="H99" s="519">
        <f>SUM(H93:H98)</f>
        <v>0</v>
      </c>
    </row>
    <row r="100" spans="2:8" x14ac:dyDescent="0.25">
      <c r="B100" s="130"/>
      <c r="C100" s="130"/>
      <c r="D100" s="30"/>
      <c r="E100" s="30"/>
      <c r="F100" s="30"/>
      <c r="G100" s="30"/>
      <c r="H100" s="252"/>
    </row>
    <row r="101" spans="2:8" x14ac:dyDescent="0.25">
      <c r="B101" s="130"/>
      <c r="C101" s="130"/>
      <c r="D101" s="30"/>
      <c r="E101" s="30"/>
      <c r="F101" s="30"/>
      <c r="G101" s="30"/>
      <c r="H101" s="252"/>
    </row>
    <row r="102" spans="2:8" x14ac:dyDescent="0.25">
      <c r="B102" s="226"/>
      <c r="C102" s="226"/>
      <c r="D102" s="81" t="s">
        <v>79</v>
      </c>
      <c r="E102" s="226"/>
      <c r="F102" s="227"/>
      <c r="G102" s="228"/>
      <c r="H102" s="229"/>
    </row>
    <row r="103" spans="2:8" x14ac:dyDescent="0.25">
      <c r="B103" s="226"/>
      <c r="C103" s="226"/>
      <c r="D103" s="81" t="s">
        <v>80</v>
      </c>
      <c r="E103" s="226"/>
      <c r="F103" s="227"/>
      <c r="G103" s="228"/>
      <c r="H103" s="229"/>
    </row>
    <row r="104" spans="2:8" s="2" customFormat="1" x14ac:dyDescent="0.25">
      <c r="B104" s="226"/>
      <c r="C104" s="226"/>
      <c r="D104" s="81" t="s">
        <v>81</v>
      </c>
      <c r="E104" s="226"/>
      <c r="F104" s="227"/>
      <c r="G104" s="228"/>
      <c r="H104" s="229"/>
    </row>
    <row r="106" spans="2:8" ht="37.9" customHeight="1" x14ac:dyDescent="0.25"/>
    <row r="112" spans="2:8" ht="33.75" customHeight="1" x14ac:dyDescent="0.25"/>
  </sheetData>
  <mergeCells count="38">
    <mergeCell ref="D12:H12"/>
    <mergeCell ref="B1:H1"/>
    <mergeCell ref="B2:H2"/>
    <mergeCell ref="B3:H3"/>
    <mergeCell ref="D4:H4"/>
    <mergeCell ref="D5:H5"/>
    <mergeCell ref="D6:H6"/>
    <mergeCell ref="D7:H7"/>
    <mergeCell ref="D8:H8"/>
    <mergeCell ref="D9:H9"/>
    <mergeCell ref="D10:H10"/>
    <mergeCell ref="D11:H11"/>
    <mergeCell ref="B51:G51"/>
    <mergeCell ref="D13:H13"/>
    <mergeCell ref="D14:H14"/>
    <mergeCell ref="D15:H15"/>
    <mergeCell ref="D16:H16"/>
    <mergeCell ref="D17:H17"/>
    <mergeCell ref="D18:H18"/>
    <mergeCell ref="D19:H19"/>
    <mergeCell ref="E30:G30"/>
    <mergeCell ref="B34:G34"/>
    <mergeCell ref="B39:G39"/>
    <mergeCell ref="B47:G47"/>
    <mergeCell ref="B62:G62"/>
    <mergeCell ref="B64:B67"/>
    <mergeCell ref="C64:C65"/>
    <mergeCell ref="B68:G68"/>
    <mergeCell ref="B72:B75"/>
    <mergeCell ref="C72:C75"/>
    <mergeCell ref="D98:E98"/>
    <mergeCell ref="D99:G99"/>
    <mergeCell ref="B76:G76"/>
    <mergeCell ref="B79:G79"/>
    <mergeCell ref="B80:G80"/>
    <mergeCell ref="B91:G91"/>
    <mergeCell ref="D92:G92"/>
    <mergeCell ref="D97:E97"/>
  </mergeCells>
  <pageMargins left="0.70866141732283472" right="0.70866141732283472" top="0.74803149606299213" bottom="0.74803149606299213" header="0.31496062992125984" footer="0.31496062992125984"/>
  <pageSetup scale="52" orientation="portrait" r:id="rId1"/>
  <headerFooter>
    <oddHeader>&amp;CРеф.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Чашка&amp;CРеконструкција на ул.Коста Кирков&amp;R&amp;P/&amp;N</oddFooter>
  </headerFooter>
  <rowBreaks count="4" manualBreakCount="4">
    <brk id="15" max="7" man="1"/>
    <brk id="39" max="7" man="1"/>
    <brk id="62" max="7" man="1"/>
    <brk id="105"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049D-330D-4DF6-BADB-06CFA5F01A47}">
  <sheetPr codeName="Sheet6">
    <tabColor theme="0"/>
  </sheetPr>
  <dimension ref="B1:AI103"/>
  <sheetViews>
    <sheetView view="pageBreakPreview" topLeftCell="A90" zoomScaleNormal="85" zoomScaleSheetLayoutView="100" zoomScalePageLayoutView="40" workbookViewId="0">
      <selection activeCell="H99" sqref="H99"/>
    </sheetView>
  </sheetViews>
  <sheetFormatPr defaultRowHeight="18" x14ac:dyDescent="0.25"/>
  <cols>
    <col min="1" max="1" width="6.42578125" customWidth="1"/>
    <col min="2" max="2" width="7.7109375" style="54" customWidth="1"/>
    <col min="3" max="3" width="11.7109375" style="54" customWidth="1"/>
    <col min="4" max="4" width="64.140625" style="55" customWidth="1"/>
    <col min="5" max="5" width="11.5703125" style="54" customWidth="1"/>
    <col min="6" max="6" width="16.7109375" style="13" customWidth="1"/>
    <col min="7" max="7" width="16.7109375" style="180" customWidth="1"/>
    <col min="8" max="8" width="21.5703125" style="57" customWidth="1"/>
    <col min="9" max="35" width="9.140625" style="2"/>
    <col min="248" max="248" width="3.42578125" customWidth="1"/>
    <col min="249" max="249" width="7" customWidth="1"/>
    <col min="250" max="250" width="9.85546875" customWidth="1"/>
    <col min="251" max="251" width="64.140625" customWidth="1"/>
    <col min="252" max="252" width="11.42578125" customWidth="1"/>
    <col min="253" max="253" width="12.85546875" customWidth="1"/>
    <col min="254" max="254" width="15.42578125" customWidth="1"/>
    <col min="255" max="255" width="19.42578125" customWidth="1"/>
    <col min="256" max="256" width="13.85546875" customWidth="1"/>
    <col min="504" max="504" width="3.42578125" customWidth="1"/>
    <col min="505" max="505" width="7" customWidth="1"/>
    <col min="506" max="506" width="9.85546875" customWidth="1"/>
    <col min="507" max="507" width="64.140625" customWidth="1"/>
    <col min="508" max="508" width="11.42578125" customWidth="1"/>
    <col min="509" max="509" width="12.85546875" customWidth="1"/>
    <col min="510" max="510" width="15.42578125" customWidth="1"/>
    <col min="511" max="511" width="19.42578125" customWidth="1"/>
    <col min="512" max="512" width="13.85546875" customWidth="1"/>
    <col min="760" max="760" width="3.42578125" customWidth="1"/>
    <col min="761" max="761" width="7" customWidth="1"/>
    <col min="762" max="762" width="9.85546875" customWidth="1"/>
    <col min="763" max="763" width="64.140625" customWidth="1"/>
    <col min="764" max="764" width="11.42578125" customWidth="1"/>
    <col min="765" max="765" width="12.85546875" customWidth="1"/>
    <col min="766" max="766" width="15.42578125" customWidth="1"/>
    <col min="767" max="767" width="19.42578125" customWidth="1"/>
    <col min="768" max="768" width="13.85546875" customWidth="1"/>
    <col min="1016" max="1016" width="3.42578125" customWidth="1"/>
    <col min="1017" max="1017" width="7" customWidth="1"/>
    <col min="1018" max="1018" width="9.85546875" customWidth="1"/>
    <col min="1019" max="1019" width="64.140625" customWidth="1"/>
    <col min="1020" max="1020" width="11.42578125" customWidth="1"/>
    <col min="1021" max="1021" width="12.85546875" customWidth="1"/>
    <col min="1022" max="1022" width="15.42578125" customWidth="1"/>
    <col min="1023" max="1023" width="19.42578125" customWidth="1"/>
    <col min="1024" max="1024" width="13.85546875" customWidth="1"/>
    <col min="1272" max="1272" width="3.42578125" customWidth="1"/>
    <col min="1273" max="1273" width="7" customWidth="1"/>
    <col min="1274" max="1274" width="9.85546875" customWidth="1"/>
    <col min="1275" max="1275" width="64.140625" customWidth="1"/>
    <col min="1276" max="1276" width="11.42578125" customWidth="1"/>
    <col min="1277" max="1277" width="12.85546875" customWidth="1"/>
    <col min="1278" max="1278" width="15.42578125" customWidth="1"/>
    <col min="1279" max="1279" width="19.42578125" customWidth="1"/>
    <col min="1280" max="1280" width="13.85546875" customWidth="1"/>
    <col min="1528" max="1528" width="3.42578125" customWidth="1"/>
    <col min="1529" max="1529" width="7" customWidth="1"/>
    <col min="1530" max="1530" width="9.85546875" customWidth="1"/>
    <col min="1531" max="1531" width="64.140625" customWidth="1"/>
    <col min="1532" max="1532" width="11.42578125" customWidth="1"/>
    <col min="1533" max="1533" width="12.85546875" customWidth="1"/>
    <col min="1534" max="1534" width="15.42578125" customWidth="1"/>
    <col min="1535" max="1535" width="19.42578125" customWidth="1"/>
    <col min="1536" max="1536" width="13.85546875" customWidth="1"/>
    <col min="1784" max="1784" width="3.42578125" customWidth="1"/>
    <col min="1785" max="1785" width="7" customWidth="1"/>
    <col min="1786" max="1786" width="9.85546875" customWidth="1"/>
    <col min="1787" max="1787" width="64.140625" customWidth="1"/>
    <col min="1788" max="1788" width="11.42578125" customWidth="1"/>
    <col min="1789" max="1789" width="12.85546875" customWidth="1"/>
    <col min="1790" max="1790" width="15.42578125" customWidth="1"/>
    <col min="1791" max="1791" width="19.42578125" customWidth="1"/>
    <col min="1792" max="1792" width="13.85546875" customWidth="1"/>
    <col min="2040" max="2040" width="3.42578125" customWidth="1"/>
    <col min="2041" max="2041" width="7" customWidth="1"/>
    <col min="2042" max="2042" width="9.85546875" customWidth="1"/>
    <col min="2043" max="2043" width="64.140625" customWidth="1"/>
    <col min="2044" max="2044" width="11.42578125" customWidth="1"/>
    <col min="2045" max="2045" width="12.85546875" customWidth="1"/>
    <col min="2046" max="2046" width="15.42578125" customWidth="1"/>
    <col min="2047" max="2047" width="19.42578125" customWidth="1"/>
    <col min="2048" max="2048" width="13.85546875" customWidth="1"/>
    <col min="2296" max="2296" width="3.42578125" customWidth="1"/>
    <col min="2297" max="2297" width="7" customWidth="1"/>
    <col min="2298" max="2298" width="9.85546875" customWidth="1"/>
    <col min="2299" max="2299" width="64.140625" customWidth="1"/>
    <col min="2300" max="2300" width="11.42578125" customWidth="1"/>
    <col min="2301" max="2301" width="12.85546875" customWidth="1"/>
    <col min="2302" max="2302" width="15.42578125" customWidth="1"/>
    <col min="2303" max="2303" width="19.42578125" customWidth="1"/>
    <col min="2304" max="2304" width="13.85546875" customWidth="1"/>
    <col min="2552" max="2552" width="3.42578125" customWidth="1"/>
    <col min="2553" max="2553" width="7" customWidth="1"/>
    <col min="2554" max="2554" width="9.85546875" customWidth="1"/>
    <col min="2555" max="2555" width="64.140625" customWidth="1"/>
    <col min="2556" max="2556" width="11.42578125" customWidth="1"/>
    <col min="2557" max="2557" width="12.85546875" customWidth="1"/>
    <col min="2558" max="2558" width="15.42578125" customWidth="1"/>
    <col min="2559" max="2559" width="19.42578125" customWidth="1"/>
    <col min="2560" max="2560" width="13.85546875" customWidth="1"/>
    <col min="2808" max="2808" width="3.42578125" customWidth="1"/>
    <col min="2809" max="2809" width="7" customWidth="1"/>
    <col min="2810" max="2810" width="9.85546875" customWidth="1"/>
    <col min="2811" max="2811" width="64.140625" customWidth="1"/>
    <col min="2812" max="2812" width="11.42578125" customWidth="1"/>
    <col min="2813" max="2813" width="12.85546875" customWidth="1"/>
    <col min="2814" max="2814" width="15.42578125" customWidth="1"/>
    <col min="2815" max="2815" width="19.42578125" customWidth="1"/>
    <col min="2816" max="2816" width="13.85546875" customWidth="1"/>
    <col min="3064" max="3064" width="3.42578125" customWidth="1"/>
    <col min="3065" max="3065" width="7" customWidth="1"/>
    <col min="3066" max="3066" width="9.85546875" customWidth="1"/>
    <col min="3067" max="3067" width="64.140625" customWidth="1"/>
    <col min="3068" max="3068" width="11.42578125" customWidth="1"/>
    <col min="3069" max="3069" width="12.85546875" customWidth="1"/>
    <col min="3070" max="3070" width="15.42578125" customWidth="1"/>
    <col min="3071" max="3071" width="19.42578125" customWidth="1"/>
    <col min="3072" max="3072" width="13.85546875" customWidth="1"/>
    <col min="3320" max="3320" width="3.42578125" customWidth="1"/>
    <col min="3321" max="3321" width="7" customWidth="1"/>
    <col min="3322" max="3322" width="9.85546875" customWidth="1"/>
    <col min="3323" max="3323" width="64.140625" customWidth="1"/>
    <col min="3324" max="3324" width="11.42578125" customWidth="1"/>
    <col min="3325" max="3325" width="12.85546875" customWidth="1"/>
    <col min="3326" max="3326" width="15.42578125" customWidth="1"/>
    <col min="3327" max="3327" width="19.42578125" customWidth="1"/>
    <col min="3328" max="3328" width="13.85546875" customWidth="1"/>
    <col min="3576" max="3576" width="3.42578125" customWidth="1"/>
    <col min="3577" max="3577" width="7" customWidth="1"/>
    <col min="3578" max="3578" width="9.85546875" customWidth="1"/>
    <col min="3579" max="3579" width="64.140625" customWidth="1"/>
    <col min="3580" max="3580" width="11.42578125" customWidth="1"/>
    <col min="3581" max="3581" width="12.85546875" customWidth="1"/>
    <col min="3582" max="3582" width="15.42578125" customWidth="1"/>
    <col min="3583" max="3583" width="19.42578125" customWidth="1"/>
    <col min="3584" max="3584" width="13.85546875" customWidth="1"/>
    <col min="3832" max="3832" width="3.42578125" customWidth="1"/>
    <col min="3833" max="3833" width="7" customWidth="1"/>
    <col min="3834" max="3834" width="9.85546875" customWidth="1"/>
    <col min="3835" max="3835" width="64.140625" customWidth="1"/>
    <col min="3836" max="3836" width="11.42578125" customWidth="1"/>
    <col min="3837" max="3837" width="12.85546875" customWidth="1"/>
    <col min="3838" max="3838" width="15.42578125" customWidth="1"/>
    <col min="3839" max="3839" width="19.42578125" customWidth="1"/>
    <col min="3840" max="3840" width="13.85546875" customWidth="1"/>
    <col min="4088" max="4088" width="3.42578125" customWidth="1"/>
    <col min="4089" max="4089" width="7" customWidth="1"/>
    <col min="4090" max="4090" width="9.85546875" customWidth="1"/>
    <col min="4091" max="4091" width="64.140625" customWidth="1"/>
    <col min="4092" max="4092" width="11.42578125" customWidth="1"/>
    <col min="4093" max="4093" width="12.85546875" customWidth="1"/>
    <col min="4094" max="4094" width="15.42578125" customWidth="1"/>
    <col min="4095" max="4095" width="19.42578125" customWidth="1"/>
    <col min="4096" max="4096" width="13.85546875" customWidth="1"/>
    <col min="4344" max="4344" width="3.42578125" customWidth="1"/>
    <col min="4345" max="4345" width="7" customWidth="1"/>
    <col min="4346" max="4346" width="9.85546875" customWidth="1"/>
    <col min="4347" max="4347" width="64.140625" customWidth="1"/>
    <col min="4348" max="4348" width="11.42578125" customWidth="1"/>
    <col min="4349" max="4349" width="12.85546875" customWidth="1"/>
    <col min="4350" max="4350" width="15.42578125" customWidth="1"/>
    <col min="4351" max="4351" width="19.42578125" customWidth="1"/>
    <col min="4352" max="4352" width="13.85546875" customWidth="1"/>
    <col min="4600" max="4600" width="3.42578125" customWidth="1"/>
    <col min="4601" max="4601" width="7" customWidth="1"/>
    <col min="4602" max="4602" width="9.85546875" customWidth="1"/>
    <col min="4603" max="4603" width="64.140625" customWidth="1"/>
    <col min="4604" max="4604" width="11.42578125" customWidth="1"/>
    <col min="4605" max="4605" width="12.85546875" customWidth="1"/>
    <col min="4606" max="4606" width="15.42578125" customWidth="1"/>
    <col min="4607" max="4607" width="19.42578125" customWidth="1"/>
    <col min="4608" max="4608" width="13.85546875" customWidth="1"/>
    <col min="4856" max="4856" width="3.42578125" customWidth="1"/>
    <col min="4857" max="4857" width="7" customWidth="1"/>
    <col min="4858" max="4858" width="9.85546875" customWidth="1"/>
    <col min="4859" max="4859" width="64.140625" customWidth="1"/>
    <col min="4860" max="4860" width="11.42578125" customWidth="1"/>
    <col min="4861" max="4861" width="12.85546875" customWidth="1"/>
    <col min="4862" max="4862" width="15.42578125" customWidth="1"/>
    <col min="4863" max="4863" width="19.42578125" customWidth="1"/>
    <col min="4864" max="4864" width="13.85546875" customWidth="1"/>
    <col min="5112" max="5112" width="3.42578125" customWidth="1"/>
    <col min="5113" max="5113" width="7" customWidth="1"/>
    <col min="5114" max="5114" width="9.85546875" customWidth="1"/>
    <col min="5115" max="5115" width="64.140625" customWidth="1"/>
    <col min="5116" max="5116" width="11.42578125" customWidth="1"/>
    <col min="5117" max="5117" width="12.85546875" customWidth="1"/>
    <col min="5118" max="5118" width="15.42578125" customWidth="1"/>
    <col min="5119" max="5119" width="19.42578125" customWidth="1"/>
    <col min="5120" max="5120" width="13.85546875" customWidth="1"/>
    <col min="5368" max="5368" width="3.42578125" customWidth="1"/>
    <col min="5369" max="5369" width="7" customWidth="1"/>
    <col min="5370" max="5370" width="9.85546875" customWidth="1"/>
    <col min="5371" max="5371" width="64.140625" customWidth="1"/>
    <col min="5372" max="5372" width="11.42578125" customWidth="1"/>
    <col min="5373" max="5373" width="12.85546875" customWidth="1"/>
    <col min="5374" max="5374" width="15.42578125" customWidth="1"/>
    <col min="5375" max="5375" width="19.42578125" customWidth="1"/>
    <col min="5376" max="5376" width="13.85546875" customWidth="1"/>
    <col min="5624" max="5624" width="3.42578125" customWidth="1"/>
    <col min="5625" max="5625" width="7" customWidth="1"/>
    <col min="5626" max="5626" width="9.85546875" customWidth="1"/>
    <col min="5627" max="5627" width="64.140625" customWidth="1"/>
    <col min="5628" max="5628" width="11.42578125" customWidth="1"/>
    <col min="5629" max="5629" width="12.85546875" customWidth="1"/>
    <col min="5630" max="5630" width="15.42578125" customWidth="1"/>
    <col min="5631" max="5631" width="19.42578125" customWidth="1"/>
    <col min="5632" max="5632" width="13.85546875" customWidth="1"/>
    <col min="5880" max="5880" width="3.42578125" customWidth="1"/>
    <col min="5881" max="5881" width="7" customWidth="1"/>
    <col min="5882" max="5882" width="9.85546875" customWidth="1"/>
    <col min="5883" max="5883" width="64.140625" customWidth="1"/>
    <col min="5884" max="5884" width="11.42578125" customWidth="1"/>
    <col min="5885" max="5885" width="12.85546875" customWidth="1"/>
    <col min="5886" max="5886" width="15.42578125" customWidth="1"/>
    <col min="5887" max="5887" width="19.42578125" customWidth="1"/>
    <col min="5888" max="5888" width="13.85546875" customWidth="1"/>
    <col min="6136" max="6136" width="3.42578125" customWidth="1"/>
    <col min="6137" max="6137" width="7" customWidth="1"/>
    <col min="6138" max="6138" width="9.85546875" customWidth="1"/>
    <col min="6139" max="6139" width="64.140625" customWidth="1"/>
    <col min="6140" max="6140" width="11.42578125" customWidth="1"/>
    <col min="6141" max="6141" width="12.85546875" customWidth="1"/>
    <col min="6142" max="6142" width="15.42578125" customWidth="1"/>
    <col min="6143" max="6143" width="19.42578125" customWidth="1"/>
    <col min="6144" max="6144" width="13.85546875" customWidth="1"/>
    <col min="6392" max="6392" width="3.42578125" customWidth="1"/>
    <col min="6393" max="6393" width="7" customWidth="1"/>
    <col min="6394" max="6394" width="9.85546875" customWidth="1"/>
    <col min="6395" max="6395" width="64.140625" customWidth="1"/>
    <col min="6396" max="6396" width="11.42578125" customWidth="1"/>
    <col min="6397" max="6397" width="12.85546875" customWidth="1"/>
    <col min="6398" max="6398" width="15.42578125" customWidth="1"/>
    <col min="6399" max="6399" width="19.42578125" customWidth="1"/>
    <col min="6400" max="6400" width="13.85546875" customWidth="1"/>
    <col min="6648" max="6648" width="3.42578125" customWidth="1"/>
    <col min="6649" max="6649" width="7" customWidth="1"/>
    <col min="6650" max="6650" width="9.85546875" customWidth="1"/>
    <col min="6651" max="6651" width="64.140625" customWidth="1"/>
    <col min="6652" max="6652" width="11.42578125" customWidth="1"/>
    <col min="6653" max="6653" width="12.85546875" customWidth="1"/>
    <col min="6654" max="6654" width="15.42578125" customWidth="1"/>
    <col min="6655" max="6655" width="19.42578125" customWidth="1"/>
    <col min="6656" max="6656" width="13.85546875" customWidth="1"/>
    <col min="6904" max="6904" width="3.42578125" customWidth="1"/>
    <col min="6905" max="6905" width="7" customWidth="1"/>
    <col min="6906" max="6906" width="9.85546875" customWidth="1"/>
    <col min="6907" max="6907" width="64.140625" customWidth="1"/>
    <col min="6908" max="6908" width="11.42578125" customWidth="1"/>
    <col min="6909" max="6909" width="12.85546875" customWidth="1"/>
    <col min="6910" max="6910" width="15.42578125" customWidth="1"/>
    <col min="6911" max="6911" width="19.42578125" customWidth="1"/>
    <col min="6912" max="6912" width="13.85546875" customWidth="1"/>
    <col min="7160" max="7160" width="3.42578125" customWidth="1"/>
    <col min="7161" max="7161" width="7" customWidth="1"/>
    <col min="7162" max="7162" width="9.85546875" customWidth="1"/>
    <col min="7163" max="7163" width="64.140625" customWidth="1"/>
    <col min="7164" max="7164" width="11.42578125" customWidth="1"/>
    <col min="7165" max="7165" width="12.85546875" customWidth="1"/>
    <col min="7166" max="7166" width="15.42578125" customWidth="1"/>
    <col min="7167" max="7167" width="19.42578125" customWidth="1"/>
    <col min="7168" max="7168" width="13.85546875" customWidth="1"/>
    <col min="7416" max="7416" width="3.42578125" customWidth="1"/>
    <col min="7417" max="7417" width="7" customWidth="1"/>
    <col min="7418" max="7418" width="9.85546875" customWidth="1"/>
    <col min="7419" max="7419" width="64.140625" customWidth="1"/>
    <col min="7420" max="7420" width="11.42578125" customWidth="1"/>
    <col min="7421" max="7421" width="12.85546875" customWidth="1"/>
    <col min="7422" max="7422" width="15.42578125" customWidth="1"/>
    <col min="7423" max="7423" width="19.42578125" customWidth="1"/>
    <col min="7424" max="7424" width="13.85546875" customWidth="1"/>
    <col min="7672" max="7672" width="3.42578125" customWidth="1"/>
    <col min="7673" max="7673" width="7" customWidth="1"/>
    <col min="7674" max="7674" width="9.85546875" customWidth="1"/>
    <col min="7675" max="7675" width="64.140625" customWidth="1"/>
    <col min="7676" max="7676" width="11.42578125" customWidth="1"/>
    <col min="7677" max="7677" width="12.85546875" customWidth="1"/>
    <col min="7678" max="7678" width="15.42578125" customWidth="1"/>
    <col min="7679" max="7679" width="19.42578125" customWidth="1"/>
    <col min="7680" max="7680" width="13.85546875" customWidth="1"/>
    <col min="7928" max="7928" width="3.42578125" customWidth="1"/>
    <col min="7929" max="7929" width="7" customWidth="1"/>
    <col min="7930" max="7930" width="9.85546875" customWidth="1"/>
    <col min="7931" max="7931" width="64.140625" customWidth="1"/>
    <col min="7932" max="7932" width="11.42578125" customWidth="1"/>
    <col min="7933" max="7933" width="12.85546875" customWidth="1"/>
    <col min="7934" max="7934" width="15.42578125" customWidth="1"/>
    <col min="7935" max="7935" width="19.42578125" customWidth="1"/>
    <col min="7936" max="7936" width="13.85546875" customWidth="1"/>
    <col min="8184" max="8184" width="3.42578125" customWidth="1"/>
    <col min="8185" max="8185" width="7" customWidth="1"/>
    <col min="8186" max="8186" width="9.85546875" customWidth="1"/>
    <col min="8187" max="8187" width="64.140625" customWidth="1"/>
    <col min="8188" max="8188" width="11.42578125" customWidth="1"/>
    <col min="8189" max="8189" width="12.85546875" customWidth="1"/>
    <col min="8190" max="8190" width="15.42578125" customWidth="1"/>
    <col min="8191" max="8191" width="19.42578125" customWidth="1"/>
    <col min="8192" max="8192" width="13.85546875" customWidth="1"/>
    <col min="8440" max="8440" width="3.42578125" customWidth="1"/>
    <col min="8441" max="8441" width="7" customWidth="1"/>
    <col min="8442" max="8442" width="9.85546875" customWidth="1"/>
    <col min="8443" max="8443" width="64.140625" customWidth="1"/>
    <col min="8444" max="8444" width="11.42578125" customWidth="1"/>
    <col min="8445" max="8445" width="12.85546875" customWidth="1"/>
    <col min="8446" max="8446" width="15.42578125" customWidth="1"/>
    <col min="8447" max="8447" width="19.42578125" customWidth="1"/>
    <col min="8448" max="8448" width="13.85546875" customWidth="1"/>
    <col min="8696" max="8696" width="3.42578125" customWidth="1"/>
    <col min="8697" max="8697" width="7" customWidth="1"/>
    <col min="8698" max="8698" width="9.85546875" customWidth="1"/>
    <col min="8699" max="8699" width="64.140625" customWidth="1"/>
    <col min="8700" max="8700" width="11.42578125" customWidth="1"/>
    <col min="8701" max="8701" width="12.85546875" customWidth="1"/>
    <col min="8702" max="8702" width="15.42578125" customWidth="1"/>
    <col min="8703" max="8703" width="19.42578125" customWidth="1"/>
    <col min="8704" max="8704" width="13.85546875" customWidth="1"/>
    <col min="8952" max="8952" width="3.42578125" customWidth="1"/>
    <col min="8953" max="8953" width="7" customWidth="1"/>
    <col min="8954" max="8954" width="9.85546875" customWidth="1"/>
    <col min="8955" max="8955" width="64.140625" customWidth="1"/>
    <col min="8956" max="8956" width="11.42578125" customWidth="1"/>
    <col min="8957" max="8957" width="12.85546875" customWidth="1"/>
    <col min="8958" max="8958" width="15.42578125" customWidth="1"/>
    <col min="8959" max="8959" width="19.42578125" customWidth="1"/>
    <col min="8960" max="8960" width="13.85546875" customWidth="1"/>
    <col min="9208" max="9208" width="3.42578125" customWidth="1"/>
    <col min="9209" max="9209" width="7" customWidth="1"/>
    <col min="9210" max="9210" width="9.85546875" customWidth="1"/>
    <col min="9211" max="9211" width="64.140625" customWidth="1"/>
    <col min="9212" max="9212" width="11.42578125" customWidth="1"/>
    <col min="9213" max="9213" width="12.85546875" customWidth="1"/>
    <col min="9214" max="9214" width="15.42578125" customWidth="1"/>
    <col min="9215" max="9215" width="19.42578125" customWidth="1"/>
    <col min="9216" max="9216" width="13.85546875" customWidth="1"/>
    <col min="9464" max="9464" width="3.42578125" customWidth="1"/>
    <col min="9465" max="9465" width="7" customWidth="1"/>
    <col min="9466" max="9466" width="9.85546875" customWidth="1"/>
    <col min="9467" max="9467" width="64.140625" customWidth="1"/>
    <col min="9468" max="9468" width="11.42578125" customWidth="1"/>
    <col min="9469" max="9469" width="12.85546875" customWidth="1"/>
    <col min="9470" max="9470" width="15.42578125" customWidth="1"/>
    <col min="9471" max="9471" width="19.42578125" customWidth="1"/>
    <col min="9472" max="9472" width="13.85546875" customWidth="1"/>
    <col min="9720" max="9720" width="3.42578125" customWidth="1"/>
    <col min="9721" max="9721" width="7" customWidth="1"/>
    <col min="9722" max="9722" width="9.85546875" customWidth="1"/>
    <col min="9723" max="9723" width="64.140625" customWidth="1"/>
    <col min="9724" max="9724" width="11.42578125" customWidth="1"/>
    <col min="9725" max="9725" width="12.85546875" customWidth="1"/>
    <col min="9726" max="9726" width="15.42578125" customWidth="1"/>
    <col min="9727" max="9727" width="19.42578125" customWidth="1"/>
    <col min="9728" max="9728" width="13.85546875" customWidth="1"/>
    <col min="9976" max="9976" width="3.42578125" customWidth="1"/>
    <col min="9977" max="9977" width="7" customWidth="1"/>
    <col min="9978" max="9978" width="9.85546875" customWidth="1"/>
    <col min="9979" max="9979" width="64.140625" customWidth="1"/>
    <col min="9980" max="9980" width="11.42578125" customWidth="1"/>
    <col min="9981" max="9981" width="12.85546875" customWidth="1"/>
    <col min="9982" max="9982" width="15.42578125" customWidth="1"/>
    <col min="9983" max="9983" width="19.42578125" customWidth="1"/>
    <col min="9984" max="9984" width="13.85546875" customWidth="1"/>
    <col min="10232" max="10232" width="3.42578125" customWidth="1"/>
    <col min="10233" max="10233" width="7" customWidth="1"/>
    <col min="10234" max="10234" width="9.85546875" customWidth="1"/>
    <col min="10235" max="10235" width="64.140625" customWidth="1"/>
    <col min="10236" max="10236" width="11.42578125" customWidth="1"/>
    <col min="10237" max="10237" width="12.85546875" customWidth="1"/>
    <col min="10238" max="10238" width="15.42578125" customWidth="1"/>
    <col min="10239" max="10239" width="19.42578125" customWidth="1"/>
    <col min="10240" max="10240" width="13.85546875" customWidth="1"/>
    <col min="10488" max="10488" width="3.42578125" customWidth="1"/>
    <col min="10489" max="10489" width="7" customWidth="1"/>
    <col min="10490" max="10490" width="9.85546875" customWidth="1"/>
    <col min="10491" max="10491" width="64.140625" customWidth="1"/>
    <col min="10492" max="10492" width="11.42578125" customWidth="1"/>
    <col min="10493" max="10493" width="12.85546875" customWidth="1"/>
    <col min="10494" max="10494" width="15.42578125" customWidth="1"/>
    <col min="10495" max="10495" width="19.42578125" customWidth="1"/>
    <col min="10496" max="10496" width="13.85546875" customWidth="1"/>
    <col min="10744" max="10744" width="3.42578125" customWidth="1"/>
    <col min="10745" max="10745" width="7" customWidth="1"/>
    <col min="10746" max="10746" width="9.85546875" customWidth="1"/>
    <col min="10747" max="10747" width="64.140625" customWidth="1"/>
    <col min="10748" max="10748" width="11.42578125" customWidth="1"/>
    <col min="10749" max="10749" width="12.85546875" customWidth="1"/>
    <col min="10750" max="10750" width="15.42578125" customWidth="1"/>
    <col min="10751" max="10751" width="19.42578125" customWidth="1"/>
    <col min="10752" max="10752" width="13.85546875" customWidth="1"/>
    <col min="11000" max="11000" width="3.42578125" customWidth="1"/>
    <col min="11001" max="11001" width="7" customWidth="1"/>
    <col min="11002" max="11002" width="9.85546875" customWidth="1"/>
    <col min="11003" max="11003" width="64.140625" customWidth="1"/>
    <col min="11004" max="11004" width="11.42578125" customWidth="1"/>
    <col min="11005" max="11005" width="12.85546875" customWidth="1"/>
    <col min="11006" max="11006" width="15.42578125" customWidth="1"/>
    <col min="11007" max="11007" width="19.42578125" customWidth="1"/>
    <col min="11008" max="11008" width="13.85546875" customWidth="1"/>
    <col min="11256" max="11256" width="3.42578125" customWidth="1"/>
    <col min="11257" max="11257" width="7" customWidth="1"/>
    <col min="11258" max="11258" width="9.85546875" customWidth="1"/>
    <col min="11259" max="11259" width="64.140625" customWidth="1"/>
    <col min="11260" max="11260" width="11.42578125" customWidth="1"/>
    <col min="11261" max="11261" width="12.85546875" customWidth="1"/>
    <col min="11262" max="11262" width="15.42578125" customWidth="1"/>
    <col min="11263" max="11263" width="19.42578125" customWidth="1"/>
    <col min="11264" max="11264" width="13.85546875" customWidth="1"/>
    <col min="11512" max="11512" width="3.42578125" customWidth="1"/>
    <col min="11513" max="11513" width="7" customWidth="1"/>
    <col min="11514" max="11514" width="9.85546875" customWidth="1"/>
    <col min="11515" max="11515" width="64.140625" customWidth="1"/>
    <col min="11516" max="11516" width="11.42578125" customWidth="1"/>
    <col min="11517" max="11517" width="12.85546875" customWidth="1"/>
    <col min="11518" max="11518" width="15.42578125" customWidth="1"/>
    <col min="11519" max="11519" width="19.42578125" customWidth="1"/>
    <col min="11520" max="11520" width="13.85546875" customWidth="1"/>
    <col min="11768" max="11768" width="3.42578125" customWidth="1"/>
    <col min="11769" max="11769" width="7" customWidth="1"/>
    <col min="11770" max="11770" width="9.85546875" customWidth="1"/>
    <col min="11771" max="11771" width="64.140625" customWidth="1"/>
    <col min="11772" max="11772" width="11.42578125" customWidth="1"/>
    <col min="11773" max="11773" width="12.85546875" customWidth="1"/>
    <col min="11774" max="11774" width="15.42578125" customWidth="1"/>
    <col min="11775" max="11775" width="19.42578125" customWidth="1"/>
    <col min="11776" max="11776" width="13.85546875" customWidth="1"/>
    <col min="12024" max="12024" width="3.42578125" customWidth="1"/>
    <col min="12025" max="12025" width="7" customWidth="1"/>
    <col min="12026" max="12026" width="9.85546875" customWidth="1"/>
    <col min="12027" max="12027" width="64.140625" customWidth="1"/>
    <col min="12028" max="12028" width="11.42578125" customWidth="1"/>
    <col min="12029" max="12029" width="12.85546875" customWidth="1"/>
    <col min="12030" max="12030" width="15.42578125" customWidth="1"/>
    <col min="12031" max="12031" width="19.42578125" customWidth="1"/>
    <col min="12032" max="12032" width="13.85546875" customWidth="1"/>
    <col min="12280" max="12280" width="3.42578125" customWidth="1"/>
    <col min="12281" max="12281" width="7" customWidth="1"/>
    <col min="12282" max="12282" width="9.85546875" customWidth="1"/>
    <col min="12283" max="12283" width="64.140625" customWidth="1"/>
    <col min="12284" max="12284" width="11.42578125" customWidth="1"/>
    <col min="12285" max="12285" width="12.85546875" customWidth="1"/>
    <col min="12286" max="12286" width="15.42578125" customWidth="1"/>
    <col min="12287" max="12287" width="19.42578125" customWidth="1"/>
    <col min="12288" max="12288" width="13.85546875" customWidth="1"/>
    <col min="12536" max="12536" width="3.42578125" customWidth="1"/>
    <col min="12537" max="12537" width="7" customWidth="1"/>
    <col min="12538" max="12538" width="9.85546875" customWidth="1"/>
    <col min="12539" max="12539" width="64.140625" customWidth="1"/>
    <col min="12540" max="12540" width="11.42578125" customWidth="1"/>
    <col min="12541" max="12541" width="12.85546875" customWidth="1"/>
    <col min="12542" max="12542" width="15.42578125" customWidth="1"/>
    <col min="12543" max="12543" width="19.42578125" customWidth="1"/>
    <col min="12544" max="12544" width="13.85546875" customWidth="1"/>
    <col min="12792" max="12792" width="3.42578125" customWidth="1"/>
    <col min="12793" max="12793" width="7" customWidth="1"/>
    <col min="12794" max="12794" width="9.85546875" customWidth="1"/>
    <col min="12795" max="12795" width="64.140625" customWidth="1"/>
    <col min="12796" max="12796" width="11.42578125" customWidth="1"/>
    <col min="12797" max="12797" width="12.85546875" customWidth="1"/>
    <col min="12798" max="12798" width="15.42578125" customWidth="1"/>
    <col min="12799" max="12799" width="19.42578125" customWidth="1"/>
    <col min="12800" max="12800" width="13.85546875" customWidth="1"/>
    <col min="13048" max="13048" width="3.42578125" customWidth="1"/>
    <col min="13049" max="13049" width="7" customWidth="1"/>
    <col min="13050" max="13050" width="9.85546875" customWidth="1"/>
    <col min="13051" max="13051" width="64.140625" customWidth="1"/>
    <col min="13052" max="13052" width="11.42578125" customWidth="1"/>
    <col min="13053" max="13053" width="12.85546875" customWidth="1"/>
    <col min="13054" max="13054" width="15.42578125" customWidth="1"/>
    <col min="13055" max="13055" width="19.42578125" customWidth="1"/>
    <col min="13056" max="13056" width="13.85546875" customWidth="1"/>
    <col min="13304" max="13304" width="3.42578125" customWidth="1"/>
    <col min="13305" max="13305" width="7" customWidth="1"/>
    <col min="13306" max="13306" width="9.85546875" customWidth="1"/>
    <col min="13307" max="13307" width="64.140625" customWidth="1"/>
    <col min="13308" max="13308" width="11.42578125" customWidth="1"/>
    <col min="13309" max="13309" width="12.85546875" customWidth="1"/>
    <col min="13310" max="13310" width="15.42578125" customWidth="1"/>
    <col min="13311" max="13311" width="19.42578125" customWidth="1"/>
    <col min="13312" max="13312" width="13.85546875" customWidth="1"/>
    <col min="13560" max="13560" width="3.42578125" customWidth="1"/>
    <col min="13561" max="13561" width="7" customWidth="1"/>
    <col min="13562" max="13562" width="9.85546875" customWidth="1"/>
    <col min="13563" max="13563" width="64.140625" customWidth="1"/>
    <col min="13564" max="13564" width="11.42578125" customWidth="1"/>
    <col min="13565" max="13565" width="12.85546875" customWidth="1"/>
    <col min="13566" max="13566" width="15.42578125" customWidth="1"/>
    <col min="13567" max="13567" width="19.42578125" customWidth="1"/>
    <col min="13568" max="13568" width="13.85546875" customWidth="1"/>
    <col min="13816" max="13816" width="3.42578125" customWidth="1"/>
    <col min="13817" max="13817" width="7" customWidth="1"/>
    <col min="13818" max="13818" width="9.85546875" customWidth="1"/>
    <col min="13819" max="13819" width="64.140625" customWidth="1"/>
    <col min="13820" max="13820" width="11.42578125" customWidth="1"/>
    <col min="13821" max="13821" width="12.85546875" customWidth="1"/>
    <col min="13822" max="13822" width="15.42578125" customWidth="1"/>
    <col min="13823" max="13823" width="19.42578125" customWidth="1"/>
    <col min="13824" max="13824" width="13.85546875" customWidth="1"/>
    <col min="14072" max="14072" width="3.42578125" customWidth="1"/>
    <col min="14073" max="14073" width="7" customWidth="1"/>
    <col min="14074" max="14074" width="9.85546875" customWidth="1"/>
    <col min="14075" max="14075" width="64.140625" customWidth="1"/>
    <col min="14076" max="14076" width="11.42578125" customWidth="1"/>
    <col min="14077" max="14077" width="12.85546875" customWidth="1"/>
    <col min="14078" max="14078" width="15.42578125" customWidth="1"/>
    <col min="14079" max="14079" width="19.42578125" customWidth="1"/>
    <col min="14080" max="14080" width="13.85546875" customWidth="1"/>
    <col min="14328" max="14328" width="3.42578125" customWidth="1"/>
    <col min="14329" max="14329" width="7" customWidth="1"/>
    <col min="14330" max="14330" width="9.85546875" customWidth="1"/>
    <col min="14331" max="14331" width="64.140625" customWidth="1"/>
    <col min="14332" max="14332" width="11.42578125" customWidth="1"/>
    <col min="14333" max="14333" width="12.85546875" customWidth="1"/>
    <col min="14334" max="14334" width="15.42578125" customWidth="1"/>
    <col min="14335" max="14335" width="19.42578125" customWidth="1"/>
    <col min="14336" max="14336" width="13.85546875" customWidth="1"/>
    <col min="14584" max="14584" width="3.42578125" customWidth="1"/>
    <col min="14585" max="14585" width="7" customWidth="1"/>
    <col min="14586" max="14586" width="9.85546875" customWidth="1"/>
    <col min="14587" max="14587" width="64.140625" customWidth="1"/>
    <col min="14588" max="14588" width="11.42578125" customWidth="1"/>
    <col min="14589" max="14589" width="12.85546875" customWidth="1"/>
    <col min="14590" max="14590" width="15.42578125" customWidth="1"/>
    <col min="14591" max="14591" width="19.42578125" customWidth="1"/>
    <col min="14592" max="14592" width="13.85546875" customWidth="1"/>
    <col min="14840" max="14840" width="3.42578125" customWidth="1"/>
    <col min="14841" max="14841" width="7" customWidth="1"/>
    <col min="14842" max="14842" width="9.85546875" customWidth="1"/>
    <col min="14843" max="14843" width="64.140625" customWidth="1"/>
    <col min="14844" max="14844" width="11.42578125" customWidth="1"/>
    <col min="14845" max="14845" width="12.85546875" customWidth="1"/>
    <col min="14846" max="14846" width="15.42578125" customWidth="1"/>
    <col min="14847" max="14847" width="19.42578125" customWidth="1"/>
    <col min="14848" max="14848" width="13.85546875" customWidth="1"/>
    <col min="15096" max="15096" width="3.42578125" customWidth="1"/>
    <col min="15097" max="15097" width="7" customWidth="1"/>
    <col min="15098" max="15098" width="9.85546875" customWidth="1"/>
    <col min="15099" max="15099" width="64.140625" customWidth="1"/>
    <col min="15100" max="15100" width="11.42578125" customWidth="1"/>
    <col min="15101" max="15101" width="12.85546875" customWidth="1"/>
    <col min="15102" max="15102" width="15.42578125" customWidth="1"/>
    <col min="15103" max="15103" width="19.42578125" customWidth="1"/>
    <col min="15104" max="15104" width="13.85546875" customWidth="1"/>
    <col min="15352" max="15352" width="3.42578125" customWidth="1"/>
    <col min="15353" max="15353" width="7" customWidth="1"/>
    <col min="15354" max="15354" width="9.85546875" customWidth="1"/>
    <col min="15355" max="15355" width="64.140625" customWidth="1"/>
    <col min="15356" max="15356" width="11.42578125" customWidth="1"/>
    <col min="15357" max="15357" width="12.85546875" customWidth="1"/>
    <col min="15358" max="15358" width="15.42578125" customWidth="1"/>
    <col min="15359" max="15359" width="19.42578125" customWidth="1"/>
    <col min="15360" max="15360" width="13.85546875" customWidth="1"/>
    <col min="15608" max="15608" width="3.42578125" customWidth="1"/>
    <col min="15609" max="15609" width="7" customWidth="1"/>
    <col min="15610" max="15610" width="9.85546875" customWidth="1"/>
    <col min="15611" max="15611" width="64.140625" customWidth="1"/>
    <col min="15612" max="15612" width="11.42578125" customWidth="1"/>
    <col min="15613" max="15613" width="12.85546875" customWidth="1"/>
    <col min="15614" max="15614" width="15.42578125" customWidth="1"/>
    <col min="15615" max="15615" width="19.42578125" customWidth="1"/>
    <col min="15616" max="15616" width="13.85546875" customWidth="1"/>
    <col min="15864" max="15864" width="3.42578125" customWidth="1"/>
    <col min="15865" max="15865" width="7" customWidth="1"/>
    <col min="15866" max="15866" width="9.85546875" customWidth="1"/>
    <col min="15867" max="15867" width="64.140625" customWidth="1"/>
    <col min="15868" max="15868" width="11.42578125" customWidth="1"/>
    <col min="15869" max="15869" width="12.85546875" customWidth="1"/>
    <col min="15870" max="15870" width="15.42578125" customWidth="1"/>
    <col min="15871" max="15871" width="19.42578125" customWidth="1"/>
    <col min="15872" max="15872" width="13.85546875" customWidth="1"/>
    <col min="16120" max="16120" width="3.42578125" customWidth="1"/>
    <col min="16121" max="16121" width="7" customWidth="1"/>
    <col min="16122" max="16122" width="9.85546875" customWidth="1"/>
    <col min="16123" max="16123" width="64.140625" customWidth="1"/>
    <col min="16124" max="16124" width="11.42578125" customWidth="1"/>
    <col min="16125" max="16125" width="12.85546875" customWidth="1"/>
    <col min="16126" max="16126" width="15.42578125" customWidth="1"/>
    <col min="16127" max="16127" width="19.42578125" customWidth="1"/>
    <col min="16128" max="16128" width="13.85546875" customWidth="1"/>
  </cols>
  <sheetData>
    <row r="1" spans="2:8" ht="78.75" customHeight="1" thickBot="1" x14ac:dyDescent="0.3">
      <c r="B1" s="574" t="s">
        <v>280</v>
      </c>
      <c r="C1" s="575"/>
      <c r="D1" s="575"/>
      <c r="E1" s="575"/>
      <c r="F1" s="575"/>
      <c r="G1" s="575"/>
      <c r="H1" s="576"/>
    </row>
    <row r="2" spans="2:8" ht="19.5" thickBot="1" x14ac:dyDescent="0.3">
      <c r="B2" s="538" t="s">
        <v>0</v>
      </c>
      <c r="C2" s="539"/>
      <c r="D2" s="539"/>
      <c r="E2" s="539"/>
      <c r="F2" s="539"/>
      <c r="G2" s="539"/>
      <c r="H2" s="563"/>
    </row>
    <row r="3" spans="2:8" ht="19.149999999999999" customHeight="1" thickBot="1" x14ac:dyDescent="0.3">
      <c r="B3" s="538" t="s">
        <v>131</v>
      </c>
      <c r="C3" s="539"/>
      <c r="D3" s="539"/>
      <c r="E3" s="539"/>
      <c r="F3" s="539"/>
      <c r="G3" s="539"/>
      <c r="H3" s="563"/>
    </row>
    <row r="4" spans="2:8" ht="24" customHeight="1" thickBot="1" x14ac:dyDescent="0.3">
      <c r="B4" s="29"/>
      <c r="C4" s="130"/>
      <c r="D4" s="567" t="s">
        <v>1</v>
      </c>
      <c r="E4" s="567"/>
      <c r="F4" s="567"/>
      <c r="G4" s="567"/>
      <c r="H4" s="568"/>
    </row>
    <row r="5" spans="2:8" ht="44.25" customHeight="1" x14ac:dyDescent="0.25">
      <c r="B5" s="31"/>
      <c r="C5" s="32" t="s">
        <v>2</v>
      </c>
      <c r="D5" s="569" t="s">
        <v>3</v>
      </c>
      <c r="E5" s="570"/>
      <c r="F5" s="570"/>
      <c r="G5" s="570"/>
      <c r="H5" s="571"/>
    </row>
    <row r="6" spans="2:8" ht="136.5" customHeight="1" x14ac:dyDescent="0.25">
      <c r="B6" s="33"/>
      <c r="C6" s="9" t="s">
        <v>4</v>
      </c>
      <c r="D6" s="551" t="s">
        <v>5</v>
      </c>
      <c r="E6" s="551"/>
      <c r="F6" s="551"/>
      <c r="G6" s="551"/>
      <c r="H6" s="552"/>
    </row>
    <row r="7" spans="2:8" ht="81" customHeight="1" x14ac:dyDescent="0.25">
      <c r="B7" s="97"/>
      <c r="C7" s="9" t="s">
        <v>6</v>
      </c>
      <c r="D7" s="551" t="s">
        <v>7</v>
      </c>
      <c r="E7" s="551"/>
      <c r="F7" s="551"/>
      <c r="G7" s="551"/>
      <c r="H7" s="552"/>
    </row>
    <row r="8" spans="2:8" ht="75" customHeight="1" x14ac:dyDescent="0.25">
      <c r="B8" s="97"/>
      <c r="C8" s="9" t="s">
        <v>8</v>
      </c>
      <c r="D8" s="551" t="s">
        <v>75</v>
      </c>
      <c r="E8" s="551"/>
      <c r="F8" s="551"/>
      <c r="G8" s="551"/>
      <c r="H8" s="552"/>
    </row>
    <row r="9" spans="2:8" ht="141.75" customHeight="1" x14ac:dyDescent="0.25">
      <c r="B9" s="97"/>
      <c r="C9" s="9" t="s">
        <v>9</v>
      </c>
      <c r="D9" s="551" t="s">
        <v>61</v>
      </c>
      <c r="E9" s="551"/>
      <c r="F9" s="551"/>
      <c r="G9" s="551"/>
      <c r="H9" s="552"/>
    </row>
    <row r="10" spans="2:8" ht="83.25" customHeight="1" x14ac:dyDescent="0.25">
      <c r="B10" s="97"/>
      <c r="C10" s="9" t="s">
        <v>10</v>
      </c>
      <c r="D10" s="551" t="s">
        <v>62</v>
      </c>
      <c r="E10" s="551"/>
      <c r="F10" s="551"/>
      <c r="G10" s="551"/>
      <c r="H10" s="552"/>
    </row>
    <row r="11" spans="2:8" ht="45" customHeight="1" x14ac:dyDescent="0.25">
      <c r="B11" s="97"/>
      <c r="C11" s="9" t="s">
        <v>11</v>
      </c>
      <c r="D11" s="551" t="s">
        <v>12</v>
      </c>
      <c r="E11" s="551"/>
      <c r="F11" s="551"/>
      <c r="G11" s="551"/>
      <c r="H11" s="552"/>
    </row>
    <row r="12" spans="2:8" ht="138" customHeight="1" x14ac:dyDescent="0.25">
      <c r="B12" s="97"/>
      <c r="C12" s="9" t="s">
        <v>13</v>
      </c>
      <c r="D12" s="551" t="s">
        <v>94</v>
      </c>
      <c r="E12" s="551"/>
      <c r="F12" s="551"/>
      <c r="G12" s="551"/>
      <c r="H12" s="552"/>
    </row>
    <row r="13" spans="2:8" ht="62.25" customHeight="1" x14ac:dyDescent="0.25">
      <c r="B13" s="97"/>
      <c r="C13" s="28" t="s">
        <v>14</v>
      </c>
      <c r="D13" s="551" t="s">
        <v>15</v>
      </c>
      <c r="E13" s="551"/>
      <c r="F13" s="551"/>
      <c r="G13" s="551"/>
      <c r="H13" s="552"/>
    </row>
    <row r="14" spans="2:8" ht="101.25" customHeight="1" x14ac:dyDescent="0.25">
      <c r="B14" s="97"/>
      <c r="C14" s="9" t="s">
        <v>16</v>
      </c>
      <c r="D14" s="553" t="s">
        <v>151</v>
      </c>
      <c r="E14" s="554"/>
      <c r="F14" s="554"/>
      <c r="G14" s="554"/>
      <c r="H14" s="555"/>
    </row>
    <row r="15" spans="2:8" ht="182.25" customHeight="1" x14ac:dyDescent="0.25">
      <c r="B15" s="97"/>
      <c r="C15" s="9" t="s">
        <v>17</v>
      </c>
      <c r="D15" s="551" t="s">
        <v>18</v>
      </c>
      <c r="E15" s="551"/>
      <c r="F15" s="551"/>
      <c r="G15" s="551"/>
      <c r="H15" s="552"/>
    </row>
    <row r="16" spans="2:8" ht="140.25" customHeight="1" x14ac:dyDescent="0.25">
      <c r="B16" s="97"/>
      <c r="C16" s="9" t="s">
        <v>19</v>
      </c>
      <c r="D16" s="551" t="s">
        <v>20</v>
      </c>
      <c r="E16" s="551"/>
      <c r="F16" s="551"/>
      <c r="G16" s="551"/>
      <c r="H16" s="552"/>
    </row>
    <row r="17" spans="2:35" ht="101.25" customHeight="1" x14ac:dyDescent="0.25">
      <c r="B17" s="97"/>
      <c r="C17" s="9" t="s">
        <v>21</v>
      </c>
      <c r="D17" s="551" t="s">
        <v>22</v>
      </c>
      <c r="E17" s="551"/>
      <c r="F17" s="551"/>
      <c r="G17" s="551"/>
      <c r="H17" s="552"/>
    </row>
    <row r="18" spans="2:35" ht="82.5" customHeight="1" x14ac:dyDescent="0.25">
      <c r="B18" s="97"/>
      <c r="C18" s="9" t="s">
        <v>23</v>
      </c>
      <c r="D18" s="551" t="s">
        <v>76</v>
      </c>
      <c r="E18" s="551"/>
      <c r="F18" s="551"/>
      <c r="G18" s="551"/>
      <c r="H18" s="552"/>
    </row>
    <row r="19" spans="2:35" ht="70.5" customHeight="1" thickBot="1" x14ac:dyDescent="0.3">
      <c r="B19" s="34"/>
      <c r="C19" s="35" t="s">
        <v>24</v>
      </c>
      <c r="D19" s="556" t="s">
        <v>77</v>
      </c>
      <c r="E19" s="556"/>
      <c r="F19" s="556"/>
      <c r="G19" s="556"/>
      <c r="H19" s="557"/>
    </row>
    <row r="20" spans="2:35" ht="16.5" thickBot="1" x14ac:dyDescent="0.3">
      <c r="B20" s="131"/>
      <c r="C20" s="131"/>
      <c r="D20" s="131"/>
      <c r="E20" s="131"/>
      <c r="F20" s="132"/>
      <c r="G20" s="132"/>
      <c r="H20" s="131"/>
    </row>
    <row r="21" spans="2:35" ht="56.25" x14ac:dyDescent="0.25">
      <c r="B21" s="31" t="s">
        <v>25</v>
      </c>
      <c r="C21" s="36" t="s">
        <v>55</v>
      </c>
      <c r="D21" s="36" t="s">
        <v>26</v>
      </c>
      <c r="E21" s="36" t="s">
        <v>27</v>
      </c>
      <c r="F21" s="4" t="s">
        <v>28</v>
      </c>
      <c r="G21" s="4" t="s">
        <v>29</v>
      </c>
      <c r="H21" s="38" t="s">
        <v>30</v>
      </c>
    </row>
    <row r="22" spans="2:35" ht="19.5" thickBot="1" x14ac:dyDescent="0.3">
      <c r="B22" s="133">
        <v>1</v>
      </c>
      <c r="C22" s="134">
        <v>2</v>
      </c>
      <c r="D22" s="134">
        <v>3</v>
      </c>
      <c r="E22" s="134">
        <v>4</v>
      </c>
      <c r="F22" s="134">
        <v>5</v>
      </c>
      <c r="G22" s="166">
        <v>6</v>
      </c>
      <c r="H22" s="136">
        <v>7</v>
      </c>
    </row>
    <row r="23" spans="2:35" ht="19.5" thickBot="1" x14ac:dyDescent="0.3">
      <c r="B23" s="39"/>
      <c r="C23" s="137"/>
      <c r="D23" s="192" t="s">
        <v>31</v>
      </c>
      <c r="E23" s="138"/>
      <c r="F23" s="139"/>
      <c r="G23" s="167"/>
      <c r="H23" s="141"/>
    </row>
    <row r="24" spans="2:35" ht="15.75" customHeight="1" x14ac:dyDescent="0.35">
      <c r="B24" s="168">
        <v>1</v>
      </c>
      <c r="C24" s="169" t="s">
        <v>132</v>
      </c>
      <c r="D24" s="170" t="s">
        <v>32</v>
      </c>
      <c r="E24" s="171" t="s">
        <v>33</v>
      </c>
      <c r="F24" s="392">
        <v>1</v>
      </c>
      <c r="G24" s="472">
        <v>0</v>
      </c>
      <c r="H24" s="475">
        <f t="shared" ref="H24:H29" si="0">F24*G24</f>
        <v>0</v>
      </c>
    </row>
    <row r="25" spans="2:35" ht="36" customHeight="1" x14ac:dyDescent="0.35">
      <c r="B25" s="89">
        <v>2</v>
      </c>
      <c r="C25" s="172" t="s">
        <v>133</v>
      </c>
      <c r="D25" s="446" t="s">
        <v>34</v>
      </c>
      <c r="E25" s="92" t="s">
        <v>33</v>
      </c>
      <c r="F25" s="406">
        <v>1</v>
      </c>
      <c r="G25" s="451">
        <v>0</v>
      </c>
      <c r="H25" s="476">
        <f t="shared" si="0"/>
        <v>0</v>
      </c>
    </row>
    <row r="26" spans="2:35" ht="22.5" customHeight="1" x14ac:dyDescent="0.35">
      <c r="B26" s="89">
        <v>3</v>
      </c>
      <c r="C26" s="90" t="s">
        <v>134</v>
      </c>
      <c r="D26" s="174" t="s">
        <v>35</v>
      </c>
      <c r="E26" s="92" t="s">
        <v>33</v>
      </c>
      <c r="F26" s="406">
        <v>1</v>
      </c>
      <c r="G26" s="451">
        <v>0</v>
      </c>
      <c r="H26" s="476">
        <f t="shared" si="0"/>
        <v>0</v>
      </c>
    </row>
    <row r="27" spans="2:35" ht="36" customHeight="1" x14ac:dyDescent="0.35">
      <c r="B27" s="89">
        <v>4</v>
      </c>
      <c r="C27" s="90" t="s">
        <v>135</v>
      </c>
      <c r="D27" s="174" t="s">
        <v>57</v>
      </c>
      <c r="E27" s="92" t="s">
        <v>33</v>
      </c>
      <c r="F27" s="406">
        <v>1</v>
      </c>
      <c r="G27" s="451">
        <v>0</v>
      </c>
      <c r="H27" s="476">
        <f t="shared" si="0"/>
        <v>0</v>
      </c>
    </row>
    <row r="28" spans="2:35" ht="78.75" customHeight="1" x14ac:dyDescent="0.35">
      <c r="B28" s="89">
        <v>5</v>
      </c>
      <c r="C28" s="90" t="s">
        <v>136</v>
      </c>
      <c r="D28" s="174" t="s">
        <v>364</v>
      </c>
      <c r="E28" s="92" t="s">
        <v>33</v>
      </c>
      <c r="F28" s="406">
        <v>1</v>
      </c>
      <c r="G28" s="451">
        <v>0</v>
      </c>
      <c r="H28" s="476">
        <f t="shared" si="0"/>
        <v>0</v>
      </c>
    </row>
    <row r="29" spans="2:35" ht="36.75" customHeight="1" thickBot="1" x14ac:dyDescent="0.4">
      <c r="B29" s="175">
        <v>6</v>
      </c>
      <c r="C29" s="523">
        <v>14</v>
      </c>
      <c r="D29" s="524" t="s">
        <v>78</v>
      </c>
      <c r="E29" s="176" t="s">
        <v>33</v>
      </c>
      <c r="F29" s="407">
        <v>1</v>
      </c>
      <c r="G29" s="477">
        <v>0</v>
      </c>
      <c r="H29" s="478">
        <f t="shared" si="0"/>
        <v>0</v>
      </c>
    </row>
    <row r="30" spans="2:35" ht="22.5" customHeight="1" thickBot="1" x14ac:dyDescent="0.3">
      <c r="B30" s="521"/>
      <c r="C30" s="522"/>
      <c r="D30" s="522"/>
      <c r="E30" s="656" t="s">
        <v>56</v>
      </c>
      <c r="F30" s="656"/>
      <c r="G30" s="657"/>
      <c r="H30" s="491">
        <f>SUM(H24:H29)</f>
        <v>0</v>
      </c>
    </row>
    <row r="31" spans="2:35" s="6" customFormat="1" ht="19.5" thickBot="1" x14ac:dyDescent="0.3">
      <c r="B31" s="142"/>
      <c r="C31" s="143"/>
      <c r="D31" s="192" t="s">
        <v>36</v>
      </c>
      <c r="E31" s="144"/>
      <c r="F31" s="144"/>
      <c r="G31" s="177"/>
      <c r="H31" s="14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2:35" s="6" customFormat="1" ht="21" customHeight="1" x14ac:dyDescent="0.35">
      <c r="B32" s="8">
        <v>7</v>
      </c>
      <c r="C32" s="94" t="s">
        <v>67</v>
      </c>
      <c r="D32" s="46" t="s">
        <v>82</v>
      </c>
      <c r="E32" s="21" t="s">
        <v>37</v>
      </c>
      <c r="F32" s="390">
        <v>0.53</v>
      </c>
      <c r="G32" s="472">
        <v>0</v>
      </c>
      <c r="H32" s="475">
        <f>F32*G32</f>
        <v>0</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row>
    <row r="33" spans="2:35" s="5" customFormat="1" ht="60" customHeight="1" thickBot="1" x14ac:dyDescent="0.4">
      <c r="B33" s="17">
        <v>8</v>
      </c>
      <c r="C33" s="146" t="s">
        <v>69</v>
      </c>
      <c r="D33" s="147" t="s">
        <v>137</v>
      </c>
      <c r="E33" s="16" t="s">
        <v>39</v>
      </c>
      <c r="F33" s="393">
        <v>2270</v>
      </c>
      <c r="G33" s="477">
        <v>0</v>
      </c>
      <c r="H33" s="478">
        <f>F33*G33</f>
        <v>0</v>
      </c>
    </row>
    <row r="34" spans="2:35" s="6" customFormat="1" ht="19.899999999999999" customHeight="1" thickBot="1" x14ac:dyDescent="0.4">
      <c r="B34" s="541" t="s">
        <v>42</v>
      </c>
      <c r="C34" s="542"/>
      <c r="D34" s="542"/>
      <c r="E34" s="542"/>
      <c r="F34" s="542"/>
      <c r="G34" s="543"/>
      <c r="H34" s="491">
        <f>SUM(H32:H33)</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2:35" s="6" customFormat="1" ht="16.149999999999999" customHeight="1" thickBot="1" x14ac:dyDescent="0.4">
      <c r="B35" s="148"/>
      <c r="C35" s="148"/>
      <c r="D35" s="192" t="s">
        <v>43</v>
      </c>
      <c r="E35" s="149"/>
      <c r="F35" s="150"/>
      <c r="G35" s="178"/>
      <c r="H35" s="151"/>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row>
    <row r="36" spans="2:35" s="153" customFormat="1" ht="77.45" customHeight="1" x14ac:dyDescent="0.35">
      <c r="B36" s="8">
        <v>9</v>
      </c>
      <c r="C36" s="94" t="s">
        <v>70</v>
      </c>
      <c r="D36" s="189" t="s">
        <v>86</v>
      </c>
      <c r="E36" s="20" t="s">
        <v>40</v>
      </c>
      <c r="F36" s="390">
        <v>800</v>
      </c>
      <c r="G36" s="472">
        <v>0</v>
      </c>
      <c r="H36" s="475">
        <f>F36*G36</f>
        <v>0</v>
      </c>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row>
    <row r="37" spans="2:35" s="6" customFormat="1" ht="38.25" customHeight="1" x14ac:dyDescent="0.35">
      <c r="B37" s="71">
        <v>11</v>
      </c>
      <c r="C37" s="95" t="s">
        <v>122</v>
      </c>
      <c r="D37" s="18" t="s">
        <v>281</v>
      </c>
      <c r="E37" s="19" t="s">
        <v>40</v>
      </c>
      <c r="F37" s="391">
        <v>35</v>
      </c>
      <c r="G37" s="451">
        <v>0</v>
      </c>
      <c r="H37" s="476">
        <f t="shared" ref="H37:H38" si="1">F37*G37</f>
        <v>0</v>
      </c>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row>
    <row r="38" spans="2:35" s="6" customFormat="1" ht="19.5" thickBot="1" x14ac:dyDescent="0.4">
      <c r="B38" s="17">
        <v>12</v>
      </c>
      <c r="C38" s="146" t="s">
        <v>123</v>
      </c>
      <c r="D38" s="190" t="s">
        <v>90</v>
      </c>
      <c r="E38" s="191" t="s">
        <v>39</v>
      </c>
      <c r="F38" s="393">
        <v>3216</v>
      </c>
      <c r="G38" s="477">
        <v>0</v>
      </c>
      <c r="H38" s="478">
        <f t="shared" si="1"/>
        <v>0</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2:35" s="6" customFormat="1" ht="17.25" customHeight="1" thickBot="1" x14ac:dyDescent="0.4">
      <c r="B39" s="541" t="s">
        <v>44</v>
      </c>
      <c r="C39" s="542"/>
      <c r="D39" s="542"/>
      <c r="E39" s="542"/>
      <c r="F39" s="542"/>
      <c r="G39" s="543"/>
      <c r="H39" s="491">
        <f>SUM(H36:H38)</f>
        <v>0</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row>
    <row r="40" spans="2:35" s="6" customFormat="1" ht="16.899999999999999" customHeight="1" thickBot="1" x14ac:dyDescent="0.4">
      <c r="B40" s="154"/>
      <c r="C40" s="155"/>
      <c r="D40" s="192" t="s">
        <v>45</v>
      </c>
      <c r="E40" s="156"/>
      <c r="F40" s="157"/>
      <c r="G40" s="179"/>
      <c r="H40" s="158"/>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row>
    <row r="41" spans="2:35" s="6" customFormat="1" ht="59.25" customHeight="1" x14ac:dyDescent="0.35">
      <c r="B41" s="8">
        <v>13</v>
      </c>
      <c r="C41" s="94" t="s">
        <v>72</v>
      </c>
      <c r="D41" s="46" t="s">
        <v>145</v>
      </c>
      <c r="E41" s="21" t="s">
        <v>40</v>
      </c>
      <c r="F41" s="390">
        <v>650</v>
      </c>
      <c r="G41" s="472">
        <v>0</v>
      </c>
      <c r="H41" s="475">
        <f>(F41*G41)</f>
        <v>0</v>
      </c>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2:35" s="6" customFormat="1" ht="42.75" customHeight="1" x14ac:dyDescent="0.35">
      <c r="B42" s="71">
        <v>14</v>
      </c>
      <c r="C42" s="95" t="s">
        <v>138</v>
      </c>
      <c r="D42" s="7" t="s">
        <v>139</v>
      </c>
      <c r="E42" s="73" t="s">
        <v>38</v>
      </c>
      <c r="F42" s="391">
        <v>1100</v>
      </c>
      <c r="G42" s="451">
        <v>0</v>
      </c>
      <c r="H42" s="476">
        <f>(F42*G42)</f>
        <v>0</v>
      </c>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row>
    <row r="43" spans="2:35" s="6" customFormat="1" ht="86.25" customHeight="1" thickBot="1" x14ac:dyDescent="0.4">
      <c r="B43" s="17">
        <v>15</v>
      </c>
      <c r="C43" s="146" t="s">
        <v>164</v>
      </c>
      <c r="D43" s="147" t="s">
        <v>140</v>
      </c>
      <c r="E43" s="16" t="s">
        <v>39</v>
      </c>
      <c r="F43" s="393">
        <v>3216</v>
      </c>
      <c r="G43" s="477">
        <v>0</v>
      </c>
      <c r="H43" s="478">
        <f>(F43*G43)</f>
        <v>0</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2:35" s="6" customFormat="1" ht="22.5" customHeight="1" thickBot="1" x14ac:dyDescent="0.3">
      <c r="B44" s="613" t="s">
        <v>46</v>
      </c>
      <c r="C44" s="614"/>
      <c r="D44" s="614"/>
      <c r="E44" s="614"/>
      <c r="F44" s="614"/>
      <c r="G44" s="645"/>
      <c r="H44" s="491">
        <f>SUM(H41:H43)</f>
        <v>0</v>
      </c>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2:35" ht="19.5" customHeight="1" thickBot="1" x14ac:dyDescent="0.3">
      <c r="B45" s="432"/>
      <c r="C45" s="433"/>
      <c r="D45" s="433" t="s">
        <v>342</v>
      </c>
      <c r="E45" s="433"/>
      <c r="F45" s="433"/>
      <c r="G45" s="433"/>
      <c r="H45" s="434"/>
      <c r="AF45"/>
      <c r="AG45"/>
      <c r="AH45"/>
      <c r="AI45"/>
    </row>
    <row r="46" spans="2:35" ht="19.5" thickBot="1" x14ac:dyDescent="0.3">
      <c r="B46" s="209"/>
      <c r="C46" s="210"/>
      <c r="D46" s="210" t="s">
        <v>157</v>
      </c>
      <c r="E46" s="210"/>
      <c r="F46" s="210"/>
      <c r="G46" s="210"/>
      <c r="H46" s="211"/>
      <c r="AF46"/>
      <c r="AG46"/>
      <c r="AH46"/>
      <c r="AI46"/>
    </row>
    <row r="47" spans="2:35" ht="38.25" thickBot="1" x14ac:dyDescent="0.4">
      <c r="B47" s="442">
        <v>16</v>
      </c>
      <c r="C47" s="443"/>
      <c r="D47" s="444" t="s">
        <v>103</v>
      </c>
      <c r="E47" s="445" t="s">
        <v>37</v>
      </c>
      <c r="F47" s="443">
        <v>0.46100000000000002</v>
      </c>
      <c r="G47" s="451">
        <v>0</v>
      </c>
      <c r="H47" s="497">
        <f>F47*G47</f>
        <v>0</v>
      </c>
      <c r="I47"/>
      <c r="J47"/>
      <c r="K47"/>
      <c r="L47"/>
      <c r="M47"/>
      <c r="N47"/>
      <c r="O47"/>
      <c r="P47"/>
      <c r="Q47"/>
      <c r="R47"/>
      <c r="S47"/>
      <c r="T47"/>
      <c r="U47"/>
      <c r="V47"/>
      <c r="W47"/>
      <c r="X47"/>
      <c r="Y47"/>
      <c r="Z47"/>
      <c r="AA47"/>
      <c r="AB47"/>
      <c r="AC47"/>
      <c r="AD47"/>
      <c r="AE47"/>
      <c r="AF47"/>
      <c r="AG47"/>
      <c r="AH47"/>
      <c r="AI47"/>
    </row>
    <row r="48" spans="2:35" ht="19.5" thickBot="1" x14ac:dyDescent="0.4">
      <c r="B48" s="592" t="s">
        <v>155</v>
      </c>
      <c r="C48" s="593"/>
      <c r="D48" s="593"/>
      <c r="E48" s="593"/>
      <c r="F48" s="593"/>
      <c r="G48" s="640"/>
      <c r="H48" s="492">
        <f>H47</f>
        <v>0</v>
      </c>
      <c r="I48"/>
      <c r="J48"/>
      <c r="K48"/>
      <c r="L48"/>
      <c r="M48"/>
      <c r="N48"/>
      <c r="O48"/>
      <c r="P48"/>
      <c r="Q48"/>
      <c r="R48"/>
      <c r="S48"/>
      <c r="T48"/>
      <c r="U48"/>
      <c r="V48"/>
      <c r="W48"/>
      <c r="X48"/>
      <c r="Y48"/>
      <c r="Z48"/>
      <c r="AA48"/>
      <c r="AB48"/>
      <c r="AC48"/>
      <c r="AD48"/>
      <c r="AE48"/>
      <c r="AF48"/>
      <c r="AG48"/>
      <c r="AH48"/>
      <c r="AI48"/>
    </row>
    <row r="49" spans="2:35" ht="19.5" thickBot="1" x14ac:dyDescent="0.3">
      <c r="B49" s="212"/>
      <c r="C49" s="213"/>
      <c r="D49" s="213" t="s">
        <v>346</v>
      </c>
      <c r="E49" s="213"/>
      <c r="F49" s="213"/>
      <c r="G49" s="213"/>
      <c r="H49" s="214"/>
      <c r="I49"/>
      <c r="J49"/>
      <c r="K49"/>
      <c r="L49"/>
      <c r="M49"/>
      <c r="N49"/>
      <c r="O49"/>
      <c r="P49"/>
      <c r="Q49"/>
      <c r="R49"/>
      <c r="S49"/>
      <c r="T49"/>
      <c r="U49"/>
      <c r="V49"/>
      <c r="W49"/>
      <c r="X49"/>
      <c r="Y49"/>
      <c r="Z49"/>
      <c r="AA49"/>
      <c r="AB49"/>
      <c r="AC49"/>
      <c r="AD49"/>
      <c r="AE49"/>
      <c r="AF49"/>
      <c r="AG49"/>
      <c r="AH49"/>
      <c r="AI49"/>
    </row>
    <row r="50" spans="2:35" ht="18.75" x14ac:dyDescent="0.35">
      <c r="B50" s="458">
        <v>17</v>
      </c>
      <c r="C50" s="193"/>
      <c r="D50" s="193" t="s">
        <v>104</v>
      </c>
      <c r="E50" s="347" t="s">
        <v>40</v>
      </c>
      <c r="F50" s="392">
        <v>5</v>
      </c>
      <c r="G50" s="472">
        <v>0</v>
      </c>
      <c r="H50" s="475">
        <f>F50*G50</f>
        <v>0</v>
      </c>
      <c r="AF50"/>
      <c r="AG50"/>
      <c r="AH50"/>
      <c r="AI50"/>
    </row>
    <row r="51" spans="2:35" ht="37.5" x14ac:dyDescent="0.35">
      <c r="B51" s="459">
        <f>B50+1</f>
        <v>18</v>
      </c>
      <c r="C51" s="418"/>
      <c r="D51" s="417" t="s">
        <v>105</v>
      </c>
      <c r="E51" s="349" t="s">
        <v>38</v>
      </c>
      <c r="F51" s="406">
        <v>461.29</v>
      </c>
      <c r="G51" s="451">
        <v>0</v>
      </c>
      <c r="H51" s="476">
        <f>F51*G51</f>
        <v>0</v>
      </c>
      <c r="AF51"/>
      <c r="AG51"/>
      <c r="AH51"/>
      <c r="AI51"/>
    </row>
    <row r="52" spans="2:35" ht="76.5" x14ac:dyDescent="0.35">
      <c r="B52" s="647">
        <v>19</v>
      </c>
      <c r="C52" s="587"/>
      <c r="D52" s="417" t="s">
        <v>347</v>
      </c>
      <c r="E52" s="418"/>
      <c r="F52" s="687" t="s">
        <v>378</v>
      </c>
      <c r="G52" s="687" t="s">
        <v>378</v>
      </c>
      <c r="H52" s="688"/>
      <c r="AF52"/>
      <c r="AG52"/>
      <c r="AH52"/>
      <c r="AI52"/>
    </row>
    <row r="53" spans="2:35" ht="18.75" x14ac:dyDescent="0.35">
      <c r="B53" s="647"/>
      <c r="C53" s="587"/>
      <c r="D53" s="418" t="s">
        <v>339</v>
      </c>
      <c r="E53" s="349" t="s">
        <v>40</v>
      </c>
      <c r="F53" s="406">
        <v>734.59</v>
      </c>
      <c r="G53" s="451">
        <v>0</v>
      </c>
      <c r="H53" s="476">
        <f t="shared" ref="H53:H61" si="2">F53*G53</f>
        <v>0</v>
      </c>
      <c r="AF53"/>
      <c r="AG53"/>
      <c r="AH53"/>
      <c r="AI53"/>
    </row>
    <row r="54" spans="2:35" ht="18.75" x14ac:dyDescent="0.35">
      <c r="B54" s="647"/>
      <c r="C54" s="587"/>
      <c r="D54" s="418" t="s">
        <v>340</v>
      </c>
      <c r="E54" s="349" t="s">
        <v>40</v>
      </c>
      <c r="F54" s="406">
        <v>81.62</v>
      </c>
      <c r="G54" s="451">
        <v>0</v>
      </c>
      <c r="H54" s="476">
        <f t="shared" si="2"/>
        <v>0</v>
      </c>
      <c r="AF54"/>
      <c r="AG54"/>
      <c r="AH54"/>
      <c r="AI54"/>
    </row>
    <row r="55" spans="2:35" ht="76.5" x14ac:dyDescent="0.35">
      <c r="B55" s="647">
        <v>20</v>
      </c>
      <c r="C55" s="587"/>
      <c r="D55" s="417" t="s">
        <v>348</v>
      </c>
      <c r="E55" s="418"/>
      <c r="F55" s="687" t="s">
        <v>378</v>
      </c>
      <c r="G55" s="687" t="s">
        <v>378</v>
      </c>
      <c r="H55" s="688"/>
      <c r="AF55"/>
      <c r="AG55"/>
      <c r="AH55"/>
      <c r="AI55"/>
    </row>
    <row r="56" spans="2:35" ht="18.75" x14ac:dyDescent="0.35">
      <c r="B56" s="647"/>
      <c r="C56" s="587"/>
      <c r="D56" s="418" t="s">
        <v>339</v>
      </c>
      <c r="E56" s="349" t="s">
        <v>40</v>
      </c>
      <c r="F56" s="406">
        <v>12.96</v>
      </c>
      <c r="G56" s="451">
        <v>0</v>
      </c>
      <c r="H56" s="476">
        <f t="shared" si="2"/>
        <v>0</v>
      </c>
      <c r="AF56"/>
      <c r="AG56"/>
      <c r="AH56"/>
      <c r="AI56"/>
    </row>
    <row r="57" spans="2:35" ht="18.75" x14ac:dyDescent="0.35">
      <c r="B57" s="647"/>
      <c r="C57" s="587"/>
      <c r="D57" s="418" t="s">
        <v>340</v>
      </c>
      <c r="E57" s="349" t="s">
        <v>40</v>
      </c>
      <c r="F57" s="406">
        <v>1.44</v>
      </c>
      <c r="G57" s="451">
        <v>0</v>
      </c>
      <c r="H57" s="476">
        <f t="shared" si="2"/>
        <v>0</v>
      </c>
      <c r="AF57"/>
      <c r="AG57"/>
      <c r="AH57"/>
      <c r="AI57"/>
    </row>
    <row r="58" spans="2:35" ht="56.25" x14ac:dyDescent="0.35">
      <c r="B58" s="459">
        <v>21</v>
      </c>
      <c r="C58" s="418"/>
      <c r="D58" s="417" t="s">
        <v>108</v>
      </c>
      <c r="E58" s="349" t="s">
        <v>112</v>
      </c>
      <c r="F58" s="406">
        <v>15</v>
      </c>
      <c r="G58" s="451">
        <v>0</v>
      </c>
      <c r="H58" s="476">
        <f t="shared" si="2"/>
        <v>0</v>
      </c>
      <c r="AF58"/>
      <c r="AG58"/>
      <c r="AH58"/>
      <c r="AI58"/>
    </row>
    <row r="59" spans="2:35" ht="37.5" x14ac:dyDescent="0.35">
      <c r="B59" s="459">
        <v>22</v>
      </c>
      <c r="C59" s="418"/>
      <c r="D59" s="417" t="s">
        <v>109</v>
      </c>
      <c r="E59" s="73" t="s">
        <v>39</v>
      </c>
      <c r="F59" s="406">
        <f>F47*1000</f>
        <v>461</v>
      </c>
      <c r="G59" s="451">
        <v>0</v>
      </c>
      <c r="H59" s="476">
        <f t="shared" si="2"/>
        <v>0</v>
      </c>
      <c r="AF59"/>
      <c r="AG59"/>
      <c r="AH59"/>
      <c r="AI59"/>
    </row>
    <row r="60" spans="2:35" ht="95.25" x14ac:dyDescent="0.35">
      <c r="B60" s="459">
        <v>23</v>
      </c>
      <c r="C60" s="418"/>
      <c r="D60" s="417" t="s">
        <v>349</v>
      </c>
      <c r="E60" s="349" t="s">
        <v>40</v>
      </c>
      <c r="F60" s="406">
        <v>290.31</v>
      </c>
      <c r="G60" s="451">
        <v>0</v>
      </c>
      <c r="H60" s="476">
        <f t="shared" si="2"/>
        <v>0</v>
      </c>
      <c r="AF60"/>
      <c r="AG60"/>
      <c r="AH60"/>
      <c r="AI60"/>
    </row>
    <row r="61" spans="2:35" ht="76.5" x14ac:dyDescent="0.35">
      <c r="B61" s="459">
        <v>24</v>
      </c>
      <c r="C61" s="418"/>
      <c r="D61" s="417" t="s">
        <v>350</v>
      </c>
      <c r="E61" s="349" t="s">
        <v>40</v>
      </c>
      <c r="F61" s="406">
        <v>507.71</v>
      </c>
      <c r="G61" s="451">
        <v>0</v>
      </c>
      <c r="H61" s="476">
        <f t="shared" si="2"/>
        <v>0</v>
      </c>
      <c r="AF61"/>
      <c r="AG61"/>
      <c r="AH61"/>
      <c r="AI61"/>
    </row>
    <row r="62" spans="2:35" ht="58.5" thickBot="1" x14ac:dyDescent="0.4">
      <c r="B62" s="438">
        <v>25</v>
      </c>
      <c r="C62" s="440"/>
      <c r="D62" s="439" t="s">
        <v>351</v>
      </c>
      <c r="E62" s="350" t="s">
        <v>40</v>
      </c>
      <c r="F62" s="407">
        <v>322.89999999999998</v>
      </c>
      <c r="G62" s="477">
        <v>0</v>
      </c>
      <c r="H62" s="478">
        <f>F62*G62</f>
        <v>0</v>
      </c>
      <c r="AF62"/>
      <c r="AG62"/>
      <c r="AH62"/>
      <c r="AI62"/>
    </row>
    <row r="63" spans="2:35" ht="19.5" thickBot="1" x14ac:dyDescent="0.4">
      <c r="B63" s="589" t="s">
        <v>156</v>
      </c>
      <c r="C63" s="590"/>
      <c r="D63" s="590"/>
      <c r="E63" s="590"/>
      <c r="F63" s="590"/>
      <c r="G63" s="590"/>
      <c r="H63" s="491">
        <f>SUM(H50:H62)</f>
        <v>0</v>
      </c>
      <c r="AF63"/>
      <c r="AG63"/>
      <c r="AH63"/>
      <c r="AI63"/>
    </row>
    <row r="64" spans="2:35" ht="19.5" thickBot="1" x14ac:dyDescent="0.3">
      <c r="B64" s="212"/>
      <c r="C64" s="213"/>
      <c r="D64" s="213" t="s">
        <v>332</v>
      </c>
      <c r="E64" s="213"/>
      <c r="F64" s="213"/>
      <c r="G64" s="213"/>
      <c r="H64" s="214"/>
      <c r="AF64"/>
      <c r="AG64"/>
      <c r="AH64"/>
      <c r="AI64"/>
    </row>
    <row r="65" spans="2:35" ht="93.75" x14ac:dyDescent="0.35">
      <c r="B65" s="646">
        <v>26</v>
      </c>
      <c r="C65" s="636"/>
      <c r="D65" s="437" t="s">
        <v>111</v>
      </c>
      <c r="E65" s="193"/>
      <c r="F65" s="457" t="s">
        <v>378</v>
      </c>
      <c r="G65" s="457" t="s">
        <v>378</v>
      </c>
      <c r="H65" s="457" t="s">
        <v>378</v>
      </c>
      <c r="AF65"/>
      <c r="AG65"/>
      <c r="AH65"/>
      <c r="AI65"/>
    </row>
    <row r="66" spans="2:35" ht="18.75" x14ac:dyDescent="0.35">
      <c r="B66" s="647"/>
      <c r="C66" s="587"/>
      <c r="D66" s="418" t="s">
        <v>114</v>
      </c>
      <c r="E66" s="73" t="s">
        <v>38</v>
      </c>
      <c r="F66" s="403">
        <v>461.29</v>
      </c>
      <c r="G66" s="451">
        <v>0</v>
      </c>
      <c r="H66" s="476">
        <f>F66*G66</f>
        <v>0</v>
      </c>
      <c r="AF66"/>
      <c r="AG66"/>
      <c r="AH66"/>
      <c r="AI66"/>
    </row>
    <row r="67" spans="2:35" ht="94.5" thickBot="1" x14ac:dyDescent="0.4">
      <c r="B67" s="438">
        <v>27</v>
      </c>
      <c r="C67" s="449"/>
      <c r="D67" s="439" t="s">
        <v>341</v>
      </c>
      <c r="E67" s="350" t="s">
        <v>41</v>
      </c>
      <c r="F67" s="404">
        <v>120</v>
      </c>
      <c r="G67" s="477">
        <v>0</v>
      </c>
      <c r="H67" s="478">
        <f>F67*G67</f>
        <v>0</v>
      </c>
      <c r="AF67"/>
      <c r="AG67"/>
      <c r="AH67"/>
      <c r="AI67"/>
    </row>
    <row r="68" spans="2:35" ht="19.5" thickBot="1" x14ac:dyDescent="0.4">
      <c r="B68" s="589" t="s">
        <v>333</v>
      </c>
      <c r="C68" s="590"/>
      <c r="D68" s="590"/>
      <c r="E68" s="590"/>
      <c r="F68" s="590"/>
      <c r="G68" s="591"/>
      <c r="H68" s="491">
        <f>H66+H67</f>
        <v>0</v>
      </c>
      <c r="AF68"/>
      <c r="AG68"/>
      <c r="AH68"/>
      <c r="AI68"/>
    </row>
    <row r="69" spans="2:35" ht="19.5" thickBot="1" x14ac:dyDescent="0.3">
      <c r="B69" s="209"/>
      <c r="C69" s="210"/>
      <c r="D69" s="210" t="s">
        <v>324</v>
      </c>
      <c r="E69" s="210"/>
      <c r="F69" s="210"/>
      <c r="G69" s="210"/>
      <c r="H69" s="211"/>
      <c r="AF69"/>
      <c r="AG69"/>
      <c r="AH69"/>
      <c r="AI69"/>
    </row>
    <row r="70" spans="2:35" ht="19.5" thickBot="1" x14ac:dyDescent="0.3">
      <c r="B70" s="209"/>
      <c r="C70" s="210"/>
      <c r="D70" s="210" t="s">
        <v>325</v>
      </c>
      <c r="E70" s="210"/>
      <c r="F70" s="210"/>
      <c r="G70" s="210"/>
      <c r="H70" s="211"/>
      <c r="AF70"/>
      <c r="AG70"/>
      <c r="AH70"/>
      <c r="AI70"/>
    </row>
    <row r="71" spans="2:35" ht="37.5" x14ac:dyDescent="0.35">
      <c r="B71" s="414">
        <v>28</v>
      </c>
      <c r="C71" s="387"/>
      <c r="D71" s="415" t="s">
        <v>352</v>
      </c>
      <c r="E71" s="349" t="s">
        <v>41</v>
      </c>
      <c r="F71" s="349">
        <v>14</v>
      </c>
      <c r="G71" s="451">
        <v>0</v>
      </c>
      <c r="H71" s="476">
        <f>F71*G71</f>
        <v>0</v>
      </c>
      <c r="AF71"/>
      <c r="AG71"/>
      <c r="AH71"/>
      <c r="AI71"/>
    </row>
    <row r="72" spans="2:35" ht="75" x14ac:dyDescent="0.35">
      <c r="B72" s="649">
        <v>29</v>
      </c>
      <c r="C72" s="651"/>
      <c r="D72" s="417" t="s">
        <v>116</v>
      </c>
      <c r="E72" s="349"/>
      <c r="F72" s="418"/>
      <c r="G72" s="451">
        <v>0</v>
      </c>
      <c r="H72" s="421"/>
      <c r="AF72"/>
      <c r="AG72"/>
      <c r="AH72"/>
      <c r="AI72"/>
    </row>
    <row r="73" spans="2:35" ht="18.75" x14ac:dyDescent="0.35">
      <c r="B73" s="650"/>
      <c r="C73" s="652"/>
      <c r="D73" s="418" t="s">
        <v>141</v>
      </c>
      <c r="E73" s="349" t="s">
        <v>41</v>
      </c>
      <c r="F73" s="418">
        <v>15</v>
      </c>
      <c r="G73" s="451">
        <v>0</v>
      </c>
      <c r="H73" s="476">
        <f>F73*G73</f>
        <v>0</v>
      </c>
      <c r="AF73"/>
      <c r="AG73"/>
      <c r="AH73"/>
      <c r="AI73"/>
    </row>
    <row r="74" spans="2:35" ht="18.75" x14ac:dyDescent="0.35">
      <c r="B74" s="650"/>
      <c r="C74" s="652"/>
      <c r="D74" s="418" t="s">
        <v>117</v>
      </c>
      <c r="E74" s="349" t="s">
        <v>41</v>
      </c>
      <c r="F74" s="418">
        <v>6</v>
      </c>
      <c r="G74" s="451">
        <v>0</v>
      </c>
      <c r="H74" s="476">
        <f>F74*G74</f>
        <v>0</v>
      </c>
      <c r="AF74"/>
      <c r="AG74"/>
      <c r="AH74"/>
      <c r="AI74"/>
    </row>
    <row r="75" spans="2:35" ht="19.5" thickBot="1" x14ac:dyDescent="0.4">
      <c r="B75" s="650"/>
      <c r="C75" s="652"/>
      <c r="D75" s="419" t="s">
        <v>118</v>
      </c>
      <c r="E75" s="420" t="s">
        <v>41</v>
      </c>
      <c r="F75" s="419">
        <v>14</v>
      </c>
      <c r="G75" s="451">
        <v>0</v>
      </c>
      <c r="H75" s="497">
        <f>F75*G75</f>
        <v>0</v>
      </c>
      <c r="AF75"/>
      <c r="AG75"/>
      <c r="AH75"/>
      <c r="AI75"/>
    </row>
    <row r="76" spans="2:35" ht="19.5" thickBot="1" x14ac:dyDescent="0.4">
      <c r="B76" s="592" t="s">
        <v>330</v>
      </c>
      <c r="C76" s="593"/>
      <c r="D76" s="593"/>
      <c r="E76" s="593"/>
      <c r="F76" s="593"/>
      <c r="G76" s="640"/>
      <c r="H76" s="492">
        <f>SUM(H71:H75)</f>
        <v>0</v>
      </c>
      <c r="AF76"/>
      <c r="AG76"/>
      <c r="AH76"/>
      <c r="AI76"/>
    </row>
    <row r="77" spans="2:35" ht="19.5" thickBot="1" x14ac:dyDescent="0.3">
      <c r="B77" s="209"/>
      <c r="C77" s="210"/>
      <c r="D77" s="210" t="s">
        <v>334</v>
      </c>
      <c r="E77" s="210"/>
      <c r="F77" s="210"/>
      <c r="G77" s="210"/>
      <c r="H77" s="211"/>
      <c r="AF77"/>
      <c r="AG77"/>
      <c r="AH77"/>
      <c r="AI77"/>
    </row>
    <row r="78" spans="2:35" ht="38.25" thickBot="1" x14ac:dyDescent="0.4">
      <c r="B78" s="194">
        <v>30</v>
      </c>
      <c r="C78" s="429"/>
      <c r="D78" s="425" t="s">
        <v>353</v>
      </c>
      <c r="E78" s="426" t="s">
        <v>41</v>
      </c>
      <c r="F78" s="429">
        <v>7</v>
      </c>
      <c r="G78" s="164">
        <v>0</v>
      </c>
      <c r="H78" s="482">
        <f>F78*G78</f>
        <v>0</v>
      </c>
      <c r="AF78"/>
      <c r="AG78"/>
      <c r="AH78"/>
      <c r="AI78"/>
    </row>
    <row r="79" spans="2:35" ht="19.5" thickBot="1" x14ac:dyDescent="0.4">
      <c r="B79" s="641" t="s">
        <v>335</v>
      </c>
      <c r="C79" s="642"/>
      <c r="D79" s="642"/>
      <c r="E79" s="642"/>
      <c r="F79" s="642"/>
      <c r="G79" s="643"/>
      <c r="H79" s="492">
        <f>H78</f>
        <v>0</v>
      </c>
      <c r="AF79"/>
      <c r="AG79"/>
      <c r="AH79"/>
      <c r="AI79"/>
    </row>
    <row r="80" spans="2:35" ht="19.5" thickBot="1" x14ac:dyDescent="0.4">
      <c r="B80" s="592" t="s">
        <v>329</v>
      </c>
      <c r="C80" s="593"/>
      <c r="D80" s="593"/>
      <c r="E80" s="593"/>
      <c r="F80" s="593"/>
      <c r="G80" s="640"/>
      <c r="H80" s="492">
        <f>H76+H79</f>
        <v>0</v>
      </c>
      <c r="AF80"/>
      <c r="AG80"/>
      <c r="AH80"/>
      <c r="AI80"/>
    </row>
    <row r="81" spans="2:35" s="2" customFormat="1" ht="19.5" customHeight="1" thickBot="1" x14ac:dyDescent="0.4">
      <c r="B81" s="441"/>
      <c r="C81" s="624" t="s">
        <v>48</v>
      </c>
      <c r="D81" s="624"/>
      <c r="E81" s="624"/>
      <c r="F81" s="624"/>
      <c r="G81" s="648"/>
      <c r="H81" s="492">
        <f>H48+H63+H68+H80</f>
        <v>0</v>
      </c>
    </row>
    <row r="82" spans="2:35" ht="18" customHeight="1" thickBot="1" x14ac:dyDescent="0.4">
      <c r="B82" s="182"/>
      <c r="C82" s="183"/>
      <c r="D82" s="49" t="s">
        <v>96</v>
      </c>
      <c r="E82" s="53"/>
      <c r="F82" s="48"/>
      <c r="G82" s="48"/>
      <c r="H82" s="24"/>
      <c r="AE82"/>
      <c r="AF82"/>
      <c r="AG82"/>
      <c r="AH82"/>
      <c r="AI82"/>
    </row>
    <row r="83" spans="2:35" ht="19.5" thickBot="1" x14ac:dyDescent="0.4">
      <c r="B83" s="50"/>
      <c r="C83" s="51"/>
      <c r="D83" s="52" t="s">
        <v>97</v>
      </c>
      <c r="E83" s="69"/>
      <c r="F83" s="53"/>
      <c r="G83" s="53"/>
      <c r="H83" s="25"/>
      <c r="I83"/>
      <c r="J83"/>
      <c r="K83"/>
      <c r="L83"/>
      <c r="M83"/>
      <c r="N83"/>
      <c r="O83"/>
      <c r="P83"/>
      <c r="Q83"/>
      <c r="R83"/>
      <c r="S83"/>
      <c r="T83"/>
      <c r="U83"/>
      <c r="V83"/>
      <c r="W83"/>
      <c r="X83"/>
      <c r="Y83"/>
      <c r="Z83"/>
      <c r="AA83"/>
      <c r="AB83"/>
      <c r="AC83"/>
      <c r="AD83"/>
      <c r="AE83"/>
      <c r="AF83"/>
      <c r="AG83"/>
      <c r="AH83"/>
      <c r="AI83"/>
    </row>
    <row r="84" spans="2:35" ht="75" x14ac:dyDescent="0.35">
      <c r="B84" s="96">
        <v>31</v>
      </c>
      <c r="C84" s="94" t="s">
        <v>125</v>
      </c>
      <c r="D84" s="46" t="s">
        <v>59</v>
      </c>
      <c r="E84" s="20" t="s">
        <v>41</v>
      </c>
      <c r="F84" s="390">
        <v>9</v>
      </c>
      <c r="G84" s="472">
        <v>0</v>
      </c>
      <c r="H84" s="475">
        <f t="shared" ref="H84:H89" si="3">(F84*G84)</f>
        <v>0</v>
      </c>
      <c r="I84"/>
      <c r="J84"/>
      <c r="K84"/>
      <c r="L84"/>
      <c r="M84"/>
      <c r="N84"/>
      <c r="O84"/>
      <c r="P84"/>
      <c r="Q84"/>
      <c r="R84"/>
      <c r="S84"/>
      <c r="T84"/>
      <c r="U84"/>
      <c r="V84"/>
      <c r="W84"/>
      <c r="X84"/>
      <c r="Y84"/>
      <c r="Z84"/>
      <c r="AA84"/>
      <c r="AB84"/>
      <c r="AC84"/>
      <c r="AD84"/>
      <c r="AE84"/>
      <c r="AF84"/>
      <c r="AG84"/>
      <c r="AH84"/>
      <c r="AI84"/>
    </row>
    <row r="85" spans="2:35" ht="56.25" x14ac:dyDescent="0.35">
      <c r="B85" s="97">
        <f>B84+1</f>
        <v>32</v>
      </c>
      <c r="C85" s="95" t="s">
        <v>125</v>
      </c>
      <c r="D85" s="7" t="s">
        <v>60</v>
      </c>
      <c r="E85" s="19" t="s">
        <v>41</v>
      </c>
      <c r="F85" s="391">
        <v>9</v>
      </c>
      <c r="G85" s="451">
        <v>0</v>
      </c>
      <c r="H85" s="476">
        <f t="shared" si="3"/>
        <v>0</v>
      </c>
      <c r="I85"/>
      <c r="J85"/>
      <c r="K85"/>
      <c r="L85"/>
      <c r="M85"/>
      <c r="N85"/>
      <c r="O85"/>
      <c r="P85"/>
      <c r="Q85"/>
      <c r="R85"/>
      <c r="S85"/>
      <c r="T85"/>
      <c r="U85"/>
      <c r="V85"/>
      <c r="W85"/>
      <c r="X85"/>
      <c r="Y85"/>
      <c r="Z85"/>
      <c r="AA85"/>
      <c r="AB85"/>
      <c r="AC85"/>
      <c r="AD85"/>
      <c r="AE85"/>
      <c r="AF85"/>
      <c r="AG85"/>
      <c r="AH85"/>
      <c r="AI85"/>
    </row>
    <row r="86" spans="2:35" ht="56.25" x14ac:dyDescent="0.35">
      <c r="B86" s="97">
        <f>B85+1</f>
        <v>33</v>
      </c>
      <c r="C86" s="95" t="s">
        <v>125</v>
      </c>
      <c r="D86" s="7" t="s">
        <v>126</v>
      </c>
      <c r="E86" s="19" t="s">
        <v>41</v>
      </c>
      <c r="F86" s="391">
        <v>3</v>
      </c>
      <c r="G86" s="451">
        <v>0</v>
      </c>
      <c r="H86" s="476">
        <f t="shared" si="3"/>
        <v>0</v>
      </c>
      <c r="I86"/>
      <c r="J86"/>
      <c r="K86"/>
      <c r="L86"/>
      <c r="M86"/>
      <c r="N86"/>
      <c r="O86"/>
      <c r="P86"/>
      <c r="Q86"/>
      <c r="R86"/>
      <c r="S86"/>
      <c r="T86"/>
      <c r="U86"/>
      <c r="V86"/>
      <c r="W86"/>
      <c r="X86"/>
      <c r="Y86"/>
      <c r="Z86"/>
      <c r="AA86"/>
      <c r="AB86"/>
      <c r="AC86"/>
      <c r="AD86"/>
      <c r="AE86"/>
      <c r="AF86"/>
      <c r="AG86"/>
      <c r="AH86"/>
      <c r="AI86"/>
    </row>
    <row r="87" spans="2:35" ht="56.25" x14ac:dyDescent="0.35">
      <c r="B87" s="97">
        <f t="shared" ref="B87:B89" si="4">B86+1</f>
        <v>34</v>
      </c>
      <c r="C87" s="95" t="s">
        <v>125</v>
      </c>
      <c r="D87" s="7" t="s">
        <v>127</v>
      </c>
      <c r="E87" s="19" t="s">
        <v>41</v>
      </c>
      <c r="F87" s="391">
        <v>5</v>
      </c>
      <c r="G87" s="451">
        <v>0</v>
      </c>
      <c r="H87" s="476">
        <f t="shared" si="3"/>
        <v>0</v>
      </c>
      <c r="I87"/>
      <c r="J87"/>
      <c r="K87"/>
      <c r="L87"/>
      <c r="M87"/>
      <c r="N87"/>
      <c r="O87"/>
      <c r="P87"/>
      <c r="Q87"/>
      <c r="R87"/>
      <c r="S87"/>
      <c r="T87"/>
      <c r="U87"/>
      <c r="V87"/>
      <c r="W87"/>
      <c r="X87"/>
      <c r="Y87"/>
      <c r="Z87"/>
      <c r="AA87"/>
      <c r="AB87"/>
      <c r="AC87"/>
      <c r="AD87"/>
      <c r="AE87"/>
      <c r="AF87"/>
      <c r="AG87"/>
      <c r="AH87"/>
      <c r="AI87"/>
    </row>
    <row r="88" spans="2:35" ht="75" x14ac:dyDescent="0.35">
      <c r="B88" s="97">
        <f t="shared" si="4"/>
        <v>35</v>
      </c>
      <c r="C88" s="95" t="s">
        <v>125</v>
      </c>
      <c r="D88" s="7" t="s">
        <v>93</v>
      </c>
      <c r="E88" s="19" t="s">
        <v>38</v>
      </c>
      <c r="F88" s="391">
        <v>73.5</v>
      </c>
      <c r="G88" s="451">
        <v>0</v>
      </c>
      <c r="H88" s="476">
        <f t="shared" si="3"/>
        <v>0</v>
      </c>
      <c r="I88"/>
      <c r="J88"/>
      <c r="K88"/>
      <c r="L88"/>
      <c r="M88"/>
      <c r="N88"/>
      <c r="O88"/>
      <c r="P88"/>
      <c r="Q88"/>
      <c r="R88"/>
      <c r="S88"/>
      <c r="T88"/>
      <c r="U88"/>
      <c r="V88"/>
      <c r="W88"/>
      <c r="X88"/>
      <c r="Y88"/>
      <c r="Z88"/>
      <c r="AA88"/>
      <c r="AB88"/>
      <c r="AC88"/>
      <c r="AD88"/>
      <c r="AE88"/>
      <c r="AF88"/>
      <c r="AG88"/>
      <c r="AH88"/>
      <c r="AI88"/>
    </row>
    <row r="89" spans="2:35" ht="57" thickBot="1" x14ac:dyDescent="0.4">
      <c r="B89" s="34">
        <f t="shared" si="4"/>
        <v>36</v>
      </c>
      <c r="C89" s="146" t="s">
        <v>128</v>
      </c>
      <c r="D89" s="147" t="s">
        <v>365</v>
      </c>
      <c r="E89" s="191" t="s">
        <v>40</v>
      </c>
      <c r="F89" s="393">
        <v>1.68</v>
      </c>
      <c r="G89" s="477">
        <v>0</v>
      </c>
      <c r="H89" s="478">
        <f t="shared" si="3"/>
        <v>0</v>
      </c>
      <c r="I89"/>
      <c r="J89"/>
      <c r="K89"/>
      <c r="L89"/>
      <c r="M89"/>
      <c r="N89"/>
      <c r="O89"/>
      <c r="P89"/>
      <c r="Q89"/>
      <c r="R89"/>
      <c r="S89"/>
      <c r="T89"/>
      <c r="U89"/>
      <c r="V89"/>
      <c r="W89"/>
      <c r="X89"/>
      <c r="Y89"/>
      <c r="Z89"/>
      <c r="AA89"/>
      <c r="AB89"/>
      <c r="AC89"/>
      <c r="AD89"/>
      <c r="AE89"/>
      <c r="AF89"/>
      <c r="AG89"/>
      <c r="AH89"/>
      <c r="AI89"/>
    </row>
    <row r="90" spans="2:35" ht="19.5" customHeight="1" thickBot="1" x14ac:dyDescent="0.4">
      <c r="B90" s="547" t="s">
        <v>343</v>
      </c>
      <c r="C90" s="548"/>
      <c r="D90" s="548"/>
      <c r="E90" s="548"/>
      <c r="F90" s="548"/>
      <c r="G90" s="644"/>
      <c r="H90" s="491">
        <f>SUM(H84:H89)</f>
        <v>0</v>
      </c>
      <c r="I90"/>
      <c r="J90"/>
      <c r="K90"/>
      <c r="L90"/>
      <c r="M90"/>
      <c r="N90"/>
      <c r="O90"/>
      <c r="P90"/>
      <c r="Q90"/>
      <c r="R90"/>
      <c r="S90"/>
      <c r="T90"/>
      <c r="U90"/>
      <c r="V90"/>
      <c r="W90"/>
      <c r="X90"/>
      <c r="Y90"/>
      <c r="Z90"/>
      <c r="AA90"/>
      <c r="AB90"/>
      <c r="AC90"/>
      <c r="AD90"/>
      <c r="AE90"/>
      <c r="AF90"/>
      <c r="AG90"/>
      <c r="AH90"/>
      <c r="AI90"/>
    </row>
    <row r="91" spans="2:35" ht="19.5" thickBot="1" x14ac:dyDescent="0.3">
      <c r="E91" s="61"/>
    </row>
    <row r="92" spans="2:35" ht="36.75" customHeight="1" thickBot="1" x14ac:dyDescent="0.3">
      <c r="B92" s="39"/>
      <c r="C92" s="85"/>
      <c r="D92" s="653" t="s">
        <v>284</v>
      </c>
      <c r="E92" s="654"/>
      <c r="F92" s="654"/>
      <c r="G92" s="655"/>
      <c r="H92" s="86"/>
    </row>
    <row r="93" spans="2:35" ht="18.75" x14ac:dyDescent="0.25">
      <c r="B93" s="31"/>
      <c r="C93" s="32"/>
      <c r="D93" s="87" t="s">
        <v>49</v>
      </c>
      <c r="E93" s="87"/>
      <c r="F93" s="88"/>
      <c r="G93" s="341"/>
      <c r="H93" s="494">
        <f>H30</f>
        <v>0</v>
      </c>
    </row>
    <row r="94" spans="2:35" ht="18.75" x14ac:dyDescent="0.25">
      <c r="B94" s="33"/>
      <c r="C94" s="9"/>
      <c r="D94" s="65" t="s">
        <v>50</v>
      </c>
      <c r="E94" s="65"/>
      <c r="F94" s="66"/>
      <c r="G94" s="339"/>
      <c r="H94" s="495">
        <f>H34</f>
        <v>0</v>
      </c>
    </row>
    <row r="95" spans="2:35" s="2" customFormat="1" ht="18.75" x14ac:dyDescent="0.25">
      <c r="B95" s="58"/>
      <c r="C95" s="59"/>
      <c r="D95" s="65" t="s">
        <v>51</v>
      </c>
      <c r="E95" s="67"/>
      <c r="F95" s="66"/>
      <c r="G95" s="339"/>
      <c r="H95" s="495">
        <f>H39</f>
        <v>0</v>
      </c>
    </row>
    <row r="96" spans="2:35" s="2" customFormat="1" ht="18.75" x14ac:dyDescent="0.25">
      <c r="B96" s="11"/>
      <c r="C96" s="7"/>
      <c r="D96" s="67" t="s">
        <v>52</v>
      </c>
      <c r="E96" s="67"/>
      <c r="F96" s="68"/>
      <c r="G96" s="340"/>
      <c r="H96" s="495">
        <f>H44</f>
        <v>0</v>
      </c>
    </row>
    <row r="97" spans="2:35" s="2" customFormat="1" ht="18.75" x14ac:dyDescent="0.25">
      <c r="B97" s="267"/>
      <c r="C97" s="76"/>
      <c r="D97" s="67" t="s">
        <v>344</v>
      </c>
      <c r="E97" s="435"/>
      <c r="F97" s="436"/>
      <c r="G97" s="525"/>
      <c r="H97" s="495">
        <f>H81</f>
        <v>0</v>
      </c>
    </row>
    <row r="98" spans="2:35" s="2" customFormat="1" ht="19.5" thickBot="1" x14ac:dyDescent="0.3">
      <c r="B98" s="234"/>
      <c r="C98" s="147"/>
      <c r="D98" s="352" t="s">
        <v>345</v>
      </c>
      <c r="E98" s="352"/>
      <c r="F98" s="353"/>
      <c r="G98" s="526"/>
      <c r="H98" s="496">
        <f>H90</f>
        <v>0</v>
      </c>
    </row>
    <row r="99" spans="2:35" s="2" customFormat="1" ht="24" customHeight="1" thickBot="1" x14ac:dyDescent="0.3">
      <c r="B99" s="236"/>
      <c r="C99" s="236"/>
      <c r="D99" s="581" t="s">
        <v>167</v>
      </c>
      <c r="E99" s="581"/>
      <c r="F99" s="581"/>
      <c r="G99" s="581"/>
      <c r="H99" s="492">
        <f>SUM(H93:H98)</f>
        <v>0</v>
      </c>
    </row>
    <row r="100" spans="2:35" x14ac:dyDescent="0.25">
      <c r="D100" s="55" t="s">
        <v>54</v>
      </c>
    </row>
    <row r="101" spans="2:35" ht="18.75" x14ac:dyDescent="0.25">
      <c r="B101" s="80"/>
      <c r="C101" s="80"/>
      <c r="D101" s="81" t="s">
        <v>79</v>
      </c>
      <c r="E101" s="80"/>
      <c r="F101" s="82"/>
      <c r="G101" s="184"/>
      <c r="I101"/>
      <c r="J101"/>
      <c r="K101"/>
      <c r="L101"/>
      <c r="M101"/>
      <c r="N101"/>
      <c r="O101"/>
      <c r="P101"/>
      <c r="Q101"/>
      <c r="R101"/>
      <c r="S101"/>
      <c r="T101"/>
      <c r="U101"/>
      <c r="V101"/>
      <c r="W101"/>
      <c r="X101"/>
      <c r="Y101"/>
      <c r="Z101"/>
      <c r="AA101"/>
      <c r="AB101"/>
      <c r="AC101"/>
      <c r="AD101"/>
      <c r="AE101"/>
      <c r="AF101"/>
      <c r="AG101"/>
      <c r="AH101"/>
      <c r="AI101"/>
    </row>
    <row r="102" spans="2:35" ht="18.75" x14ac:dyDescent="0.25">
      <c r="B102" s="80"/>
      <c r="C102" s="80"/>
      <c r="D102" s="81" t="s">
        <v>80</v>
      </c>
      <c r="E102" s="80"/>
      <c r="F102" s="82"/>
      <c r="G102" s="184"/>
      <c r="I102"/>
      <c r="J102"/>
      <c r="K102"/>
      <c r="L102"/>
      <c r="M102"/>
      <c r="N102"/>
      <c r="O102"/>
      <c r="P102"/>
      <c r="Q102"/>
      <c r="R102"/>
      <c r="S102"/>
      <c r="T102"/>
      <c r="U102"/>
      <c r="V102"/>
      <c r="W102"/>
      <c r="X102"/>
      <c r="Y102"/>
      <c r="Z102"/>
      <c r="AA102"/>
      <c r="AB102"/>
      <c r="AC102"/>
      <c r="AD102"/>
      <c r="AE102"/>
      <c r="AF102"/>
      <c r="AG102"/>
      <c r="AH102"/>
      <c r="AI102"/>
    </row>
    <row r="103" spans="2:35" ht="18.75" x14ac:dyDescent="0.25">
      <c r="B103" s="80"/>
      <c r="C103" s="80"/>
      <c r="D103" s="81" t="s">
        <v>81</v>
      </c>
      <c r="E103" s="80"/>
      <c r="F103" s="82"/>
      <c r="G103" s="184"/>
      <c r="I103"/>
      <c r="J103"/>
      <c r="K103"/>
      <c r="L103"/>
      <c r="M103"/>
      <c r="N103"/>
      <c r="O103"/>
      <c r="P103"/>
      <c r="Q103"/>
      <c r="R103"/>
      <c r="S103"/>
      <c r="T103"/>
      <c r="U103"/>
      <c r="V103"/>
      <c r="W103"/>
      <c r="X103"/>
      <c r="Y103"/>
      <c r="Z103"/>
      <c r="AA103"/>
      <c r="AB103"/>
      <c r="AC103"/>
      <c r="AD103"/>
      <c r="AE103"/>
      <c r="AF103"/>
      <c r="AG103"/>
      <c r="AH103"/>
      <c r="AI103"/>
    </row>
  </sheetData>
  <mergeCells count="41">
    <mergeCell ref="D12:H12"/>
    <mergeCell ref="D6:H6"/>
    <mergeCell ref="D7:H7"/>
    <mergeCell ref="D8:H8"/>
    <mergeCell ref="D92:G92"/>
    <mergeCell ref="E30:G30"/>
    <mergeCell ref="D14:H14"/>
    <mergeCell ref="D15:H15"/>
    <mergeCell ref="B39:G39"/>
    <mergeCell ref="D9:H9"/>
    <mergeCell ref="D10:H10"/>
    <mergeCell ref="D11:H11"/>
    <mergeCell ref="D16:H16"/>
    <mergeCell ref="D17:H17"/>
    <mergeCell ref="D18:H18"/>
    <mergeCell ref="D19:H19"/>
    <mergeCell ref="B1:H1"/>
    <mergeCell ref="B2:H2"/>
    <mergeCell ref="B3:H3"/>
    <mergeCell ref="D4:H4"/>
    <mergeCell ref="D5:H5"/>
    <mergeCell ref="D99:G99"/>
    <mergeCell ref="B44:G44"/>
    <mergeCell ref="D13:H13"/>
    <mergeCell ref="B68:G68"/>
    <mergeCell ref="B65:B66"/>
    <mergeCell ref="C65:C66"/>
    <mergeCell ref="B52:B54"/>
    <mergeCell ref="C52:C54"/>
    <mergeCell ref="B55:B57"/>
    <mergeCell ref="C55:C57"/>
    <mergeCell ref="B63:G63"/>
    <mergeCell ref="C81:G81"/>
    <mergeCell ref="B72:B75"/>
    <mergeCell ref="C72:C75"/>
    <mergeCell ref="B34:G34"/>
    <mergeCell ref="B76:G76"/>
    <mergeCell ref="B79:G79"/>
    <mergeCell ref="B80:G80"/>
    <mergeCell ref="B48:G48"/>
    <mergeCell ref="B90:G90"/>
  </mergeCells>
  <pageMargins left="0.70866141732283472" right="0.70866141732283472" top="0.74803149606299213" bottom="0.74803149606299213" header="0.31496062992125984" footer="0.31496062992125984"/>
  <pageSetup paperSize="9" scale="53" orientation="portrait" horizontalDpi="1200" verticalDpi="1200" r:id="rId1"/>
  <headerFooter>
    <oddHeader>&amp;CБАРАЊЕ ЗА ПОНУДИ - Тендер 4 - Дел 1- Анекс 1
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Чашка&amp;CРЕКОНСТРУКЦИЈА НА УЛИЦА ВО село МЕЛНИЦА,ОПШТИНА ЧАШКА&amp;R&amp;P/&amp;N</oddFooter>
  </headerFooter>
  <rowBreaks count="2" manualBreakCount="2">
    <brk id="44" max="7" man="1"/>
    <brk id="8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F506-A9DD-436E-A030-1A32D866F8B5}">
  <sheetPr>
    <tabColor theme="0"/>
    <pageSetUpPr fitToPage="1"/>
  </sheetPr>
  <dimension ref="A1:AF82"/>
  <sheetViews>
    <sheetView tabSelected="1" view="pageBreakPreview" topLeftCell="A48" zoomScale="91" zoomScaleNormal="115" zoomScaleSheetLayoutView="91" zoomScalePageLayoutView="40" workbookViewId="0">
      <selection activeCell="E55" sqref="E55:E57"/>
    </sheetView>
  </sheetViews>
  <sheetFormatPr defaultRowHeight="18" x14ac:dyDescent="0.35"/>
  <cols>
    <col min="1" max="1" width="3.42578125" style="1" customWidth="1"/>
    <col min="2" max="2" width="7.7109375" style="54" customWidth="1"/>
    <col min="3" max="3" width="11.7109375" style="54" customWidth="1"/>
    <col min="4" max="4" width="64.140625" style="55" customWidth="1"/>
    <col min="5" max="5" width="11.140625" style="54" customWidth="1"/>
    <col min="6" max="6" width="17.140625" style="13" bestFit="1" customWidth="1"/>
    <col min="7" max="7" width="15.42578125" style="56" customWidth="1"/>
    <col min="8" max="8" width="21.5703125" style="57" customWidth="1"/>
    <col min="9" max="28" width="9.140625" style="2"/>
    <col min="241" max="241" width="3.42578125" customWidth="1"/>
    <col min="242" max="242" width="7" customWidth="1"/>
    <col min="243" max="243" width="9.85546875" customWidth="1"/>
    <col min="244" max="244" width="64.140625" customWidth="1"/>
    <col min="245" max="245" width="11.42578125" customWidth="1"/>
    <col min="246" max="246" width="12.85546875" customWidth="1"/>
    <col min="247" max="247" width="15.42578125" customWidth="1"/>
    <col min="248" max="248" width="19.42578125" customWidth="1"/>
    <col min="249" max="249" width="13.85546875" customWidth="1"/>
    <col min="497" max="497" width="3.42578125" customWidth="1"/>
    <col min="498" max="498" width="7" customWidth="1"/>
    <col min="499" max="499" width="9.85546875" customWidth="1"/>
    <col min="500" max="500" width="64.140625" customWidth="1"/>
    <col min="501" max="501" width="11.42578125" customWidth="1"/>
    <col min="502" max="502" width="12.85546875" customWidth="1"/>
    <col min="503" max="503" width="15.42578125" customWidth="1"/>
    <col min="504" max="504" width="19.42578125" customWidth="1"/>
    <col min="505" max="505" width="13.85546875" customWidth="1"/>
    <col min="753" max="753" width="3.42578125" customWidth="1"/>
    <col min="754" max="754" width="7" customWidth="1"/>
    <col min="755" max="755" width="9.85546875" customWidth="1"/>
    <col min="756" max="756" width="64.140625" customWidth="1"/>
    <col min="757" max="757" width="11.42578125" customWidth="1"/>
    <col min="758" max="758" width="12.85546875" customWidth="1"/>
    <col min="759" max="759" width="15.42578125" customWidth="1"/>
    <col min="760" max="760" width="19.42578125" customWidth="1"/>
    <col min="761" max="761" width="13.85546875" customWidth="1"/>
    <col min="1009" max="1009" width="3.42578125" customWidth="1"/>
    <col min="1010" max="1010" width="7" customWidth="1"/>
    <col min="1011" max="1011" width="9.85546875" customWidth="1"/>
    <col min="1012" max="1012" width="64.140625" customWidth="1"/>
    <col min="1013" max="1013" width="11.42578125" customWidth="1"/>
    <col min="1014" max="1014" width="12.85546875" customWidth="1"/>
    <col min="1015" max="1015" width="15.42578125" customWidth="1"/>
    <col min="1016" max="1016" width="19.42578125" customWidth="1"/>
    <col min="1017" max="1017" width="13.85546875" customWidth="1"/>
    <col min="1265" max="1265" width="3.42578125" customWidth="1"/>
    <col min="1266" max="1266" width="7" customWidth="1"/>
    <col min="1267" max="1267" width="9.85546875" customWidth="1"/>
    <col min="1268" max="1268" width="64.140625" customWidth="1"/>
    <col min="1269" max="1269" width="11.42578125" customWidth="1"/>
    <col min="1270" max="1270" width="12.85546875" customWidth="1"/>
    <col min="1271" max="1271" width="15.42578125" customWidth="1"/>
    <col min="1272" max="1272" width="19.42578125" customWidth="1"/>
    <col min="1273" max="1273" width="13.85546875" customWidth="1"/>
    <col min="1521" max="1521" width="3.42578125" customWidth="1"/>
    <col min="1522" max="1522" width="7" customWidth="1"/>
    <col min="1523" max="1523" width="9.85546875" customWidth="1"/>
    <col min="1524" max="1524" width="64.140625" customWidth="1"/>
    <col min="1525" max="1525" width="11.42578125" customWidth="1"/>
    <col min="1526" max="1526" width="12.85546875" customWidth="1"/>
    <col min="1527" max="1527" width="15.42578125" customWidth="1"/>
    <col min="1528" max="1528" width="19.42578125" customWidth="1"/>
    <col min="1529" max="1529" width="13.85546875" customWidth="1"/>
    <col min="1777" max="1777" width="3.42578125" customWidth="1"/>
    <col min="1778" max="1778" width="7" customWidth="1"/>
    <col min="1779" max="1779" width="9.85546875" customWidth="1"/>
    <col min="1780" max="1780" width="64.140625" customWidth="1"/>
    <col min="1781" max="1781" width="11.42578125" customWidth="1"/>
    <col min="1782" max="1782" width="12.85546875" customWidth="1"/>
    <col min="1783" max="1783" width="15.42578125" customWidth="1"/>
    <col min="1784" max="1784" width="19.42578125" customWidth="1"/>
    <col min="1785" max="1785" width="13.85546875" customWidth="1"/>
    <col min="2033" max="2033" width="3.42578125" customWidth="1"/>
    <col min="2034" max="2034" width="7" customWidth="1"/>
    <col min="2035" max="2035" width="9.85546875" customWidth="1"/>
    <col min="2036" max="2036" width="64.140625" customWidth="1"/>
    <col min="2037" max="2037" width="11.42578125" customWidth="1"/>
    <col min="2038" max="2038" width="12.85546875" customWidth="1"/>
    <col min="2039" max="2039" width="15.42578125" customWidth="1"/>
    <col min="2040" max="2040" width="19.42578125" customWidth="1"/>
    <col min="2041" max="2041" width="13.85546875" customWidth="1"/>
    <col min="2289" max="2289" width="3.42578125" customWidth="1"/>
    <col min="2290" max="2290" width="7" customWidth="1"/>
    <col min="2291" max="2291" width="9.85546875" customWidth="1"/>
    <col min="2292" max="2292" width="64.140625" customWidth="1"/>
    <col min="2293" max="2293" width="11.42578125" customWidth="1"/>
    <col min="2294" max="2294" width="12.85546875" customWidth="1"/>
    <col min="2295" max="2295" width="15.42578125" customWidth="1"/>
    <col min="2296" max="2296" width="19.42578125" customWidth="1"/>
    <col min="2297" max="2297" width="13.85546875" customWidth="1"/>
    <col min="2545" max="2545" width="3.42578125" customWidth="1"/>
    <col min="2546" max="2546" width="7" customWidth="1"/>
    <col min="2547" max="2547" width="9.85546875" customWidth="1"/>
    <col min="2548" max="2548" width="64.140625" customWidth="1"/>
    <col min="2549" max="2549" width="11.42578125" customWidth="1"/>
    <col min="2550" max="2550" width="12.85546875" customWidth="1"/>
    <col min="2551" max="2551" width="15.42578125" customWidth="1"/>
    <col min="2552" max="2552" width="19.42578125" customWidth="1"/>
    <col min="2553" max="2553" width="13.85546875" customWidth="1"/>
    <col min="2801" max="2801" width="3.42578125" customWidth="1"/>
    <col min="2802" max="2802" width="7" customWidth="1"/>
    <col min="2803" max="2803" width="9.85546875" customWidth="1"/>
    <col min="2804" max="2804" width="64.140625" customWidth="1"/>
    <col min="2805" max="2805" width="11.42578125" customWidth="1"/>
    <col min="2806" max="2806" width="12.85546875" customWidth="1"/>
    <col min="2807" max="2807" width="15.42578125" customWidth="1"/>
    <col min="2808" max="2808" width="19.42578125" customWidth="1"/>
    <col min="2809" max="2809" width="13.85546875" customWidth="1"/>
    <col min="3057" max="3057" width="3.42578125" customWidth="1"/>
    <col min="3058" max="3058" width="7" customWidth="1"/>
    <col min="3059" max="3059" width="9.85546875" customWidth="1"/>
    <col min="3060" max="3060" width="64.140625" customWidth="1"/>
    <col min="3061" max="3061" width="11.42578125" customWidth="1"/>
    <col min="3062" max="3062" width="12.85546875" customWidth="1"/>
    <col min="3063" max="3063" width="15.42578125" customWidth="1"/>
    <col min="3064" max="3064" width="19.42578125" customWidth="1"/>
    <col min="3065" max="3065" width="13.85546875" customWidth="1"/>
    <col min="3313" max="3313" width="3.42578125" customWidth="1"/>
    <col min="3314" max="3314" width="7" customWidth="1"/>
    <col min="3315" max="3315" width="9.85546875" customWidth="1"/>
    <col min="3316" max="3316" width="64.140625" customWidth="1"/>
    <col min="3317" max="3317" width="11.42578125" customWidth="1"/>
    <col min="3318" max="3318" width="12.85546875" customWidth="1"/>
    <col min="3319" max="3319" width="15.42578125" customWidth="1"/>
    <col min="3320" max="3320" width="19.42578125" customWidth="1"/>
    <col min="3321" max="3321" width="13.85546875" customWidth="1"/>
    <col min="3569" max="3569" width="3.42578125" customWidth="1"/>
    <col min="3570" max="3570" width="7" customWidth="1"/>
    <col min="3571" max="3571" width="9.85546875" customWidth="1"/>
    <col min="3572" max="3572" width="64.140625" customWidth="1"/>
    <col min="3573" max="3573" width="11.42578125" customWidth="1"/>
    <col min="3574" max="3574" width="12.85546875" customWidth="1"/>
    <col min="3575" max="3575" width="15.42578125" customWidth="1"/>
    <col min="3576" max="3576" width="19.42578125" customWidth="1"/>
    <col min="3577" max="3577" width="13.85546875" customWidth="1"/>
    <col min="3825" max="3825" width="3.42578125" customWidth="1"/>
    <col min="3826" max="3826" width="7" customWidth="1"/>
    <col min="3827" max="3827" width="9.85546875" customWidth="1"/>
    <col min="3828" max="3828" width="64.140625" customWidth="1"/>
    <col min="3829" max="3829" width="11.42578125" customWidth="1"/>
    <col min="3830" max="3830" width="12.85546875" customWidth="1"/>
    <col min="3831" max="3831" width="15.42578125" customWidth="1"/>
    <col min="3832" max="3832" width="19.42578125" customWidth="1"/>
    <col min="3833" max="3833" width="13.85546875" customWidth="1"/>
    <col min="4081" max="4081" width="3.42578125" customWidth="1"/>
    <col min="4082" max="4082" width="7" customWidth="1"/>
    <col min="4083" max="4083" width="9.85546875" customWidth="1"/>
    <col min="4084" max="4084" width="64.140625" customWidth="1"/>
    <col min="4085" max="4085" width="11.42578125" customWidth="1"/>
    <col min="4086" max="4086" width="12.85546875" customWidth="1"/>
    <col min="4087" max="4087" width="15.42578125" customWidth="1"/>
    <col min="4088" max="4088" width="19.42578125" customWidth="1"/>
    <col min="4089" max="4089" width="13.85546875" customWidth="1"/>
    <col min="4337" max="4337" width="3.42578125" customWidth="1"/>
    <col min="4338" max="4338" width="7" customWidth="1"/>
    <col min="4339" max="4339" width="9.85546875" customWidth="1"/>
    <col min="4340" max="4340" width="64.140625" customWidth="1"/>
    <col min="4341" max="4341" width="11.42578125" customWidth="1"/>
    <col min="4342" max="4342" width="12.85546875" customWidth="1"/>
    <col min="4343" max="4343" width="15.42578125" customWidth="1"/>
    <col min="4344" max="4344" width="19.42578125" customWidth="1"/>
    <col min="4345" max="4345" width="13.85546875" customWidth="1"/>
    <col min="4593" max="4593" width="3.42578125" customWidth="1"/>
    <col min="4594" max="4594" width="7" customWidth="1"/>
    <col min="4595" max="4595" width="9.85546875" customWidth="1"/>
    <col min="4596" max="4596" width="64.140625" customWidth="1"/>
    <col min="4597" max="4597" width="11.42578125" customWidth="1"/>
    <col min="4598" max="4598" width="12.85546875" customWidth="1"/>
    <col min="4599" max="4599" width="15.42578125" customWidth="1"/>
    <col min="4600" max="4600" width="19.42578125" customWidth="1"/>
    <col min="4601" max="4601" width="13.85546875" customWidth="1"/>
    <col min="4849" max="4849" width="3.42578125" customWidth="1"/>
    <col min="4850" max="4850" width="7" customWidth="1"/>
    <col min="4851" max="4851" width="9.85546875" customWidth="1"/>
    <col min="4852" max="4852" width="64.140625" customWidth="1"/>
    <col min="4853" max="4853" width="11.42578125" customWidth="1"/>
    <col min="4854" max="4854" width="12.85546875" customWidth="1"/>
    <col min="4855" max="4855" width="15.42578125" customWidth="1"/>
    <col min="4856" max="4856" width="19.42578125" customWidth="1"/>
    <col min="4857" max="4857" width="13.85546875" customWidth="1"/>
    <col min="5105" max="5105" width="3.42578125" customWidth="1"/>
    <col min="5106" max="5106" width="7" customWidth="1"/>
    <col min="5107" max="5107" width="9.85546875" customWidth="1"/>
    <col min="5108" max="5108" width="64.140625" customWidth="1"/>
    <col min="5109" max="5109" width="11.42578125" customWidth="1"/>
    <col min="5110" max="5110" width="12.85546875" customWidth="1"/>
    <col min="5111" max="5111" width="15.42578125" customWidth="1"/>
    <col min="5112" max="5112" width="19.42578125" customWidth="1"/>
    <col min="5113" max="5113" width="13.85546875" customWidth="1"/>
    <col min="5361" max="5361" width="3.42578125" customWidth="1"/>
    <col min="5362" max="5362" width="7" customWidth="1"/>
    <col min="5363" max="5363" width="9.85546875" customWidth="1"/>
    <col min="5364" max="5364" width="64.140625" customWidth="1"/>
    <col min="5365" max="5365" width="11.42578125" customWidth="1"/>
    <col min="5366" max="5366" width="12.85546875" customWidth="1"/>
    <col min="5367" max="5367" width="15.42578125" customWidth="1"/>
    <col min="5368" max="5368" width="19.42578125" customWidth="1"/>
    <col min="5369" max="5369" width="13.85546875" customWidth="1"/>
    <col min="5617" max="5617" width="3.42578125" customWidth="1"/>
    <col min="5618" max="5618" width="7" customWidth="1"/>
    <col min="5619" max="5619" width="9.85546875" customWidth="1"/>
    <col min="5620" max="5620" width="64.140625" customWidth="1"/>
    <col min="5621" max="5621" width="11.42578125" customWidth="1"/>
    <col min="5622" max="5622" width="12.85546875" customWidth="1"/>
    <col min="5623" max="5623" width="15.42578125" customWidth="1"/>
    <col min="5624" max="5624" width="19.42578125" customWidth="1"/>
    <col min="5625" max="5625" width="13.85546875" customWidth="1"/>
    <col min="5873" max="5873" width="3.42578125" customWidth="1"/>
    <col min="5874" max="5874" width="7" customWidth="1"/>
    <col min="5875" max="5875" width="9.85546875" customWidth="1"/>
    <col min="5876" max="5876" width="64.140625" customWidth="1"/>
    <col min="5877" max="5877" width="11.42578125" customWidth="1"/>
    <col min="5878" max="5878" width="12.85546875" customWidth="1"/>
    <col min="5879" max="5879" width="15.42578125" customWidth="1"/>
    <col min="5880" max="5880" width="19.42578125" customWidth="1"/>
    <col min="5881" max="5881" width="13.85546875" customWidth="1"/>
    <col min="6129" max="6129" width="3.42578125" customWidth="1"/>
    <col min="6130" max="6130" width="7" customWidth="1"/>
    <col min="6131" max="6131" width="9.85546875" customWidth="1"/>
    <col min="6132" max="6132" width="64.140625" customWidth="1"/>
    <col min="6133" max="6133" width="11.42578125" customWidth="1"/>
    <col min="6134" max="6134" width="12.85546875" customWidth="1"/>
    <col min="6135" max="6135" width="15.42578125" customWidth="1"/>
    <col min="6136" max="6136" width="19.42578125" customWidth="1"/>
    <col min="6137" max="6137" width="13.85546875" customWidth="1"/>
    <col min="6385" max="6385" width="3.42578125" customWidth="1"/>
    <col min="6386" max="6386" width="7" customWidth="1"/>
    <col min="6387" max="6387" width="9.85546875" customWidth="1"/>
    <col min="6388" max="6388" width="64.140625" customWidth="1"/>
    <col min="6389" max="6389" width="11.42578125" customWidth="1"/>
    <col min="6390" max="6390" width="12.85546875" customWidth="1"/>
    <col min="6391" max="6391" width="15.42578125" customWidth="1"/>
    <col min="6392" max="6392" width="19.42578125" customWidth="1"/>
    <col min="6393" max="6393" width="13.85546875" customWidth="1"/>
    <col min="6641" max="6641" width="3.42578125" customWidth="1"/>
    <col min="6642" max="6642" width="7" customWidth="1"/>
    <col min="6643" max="6643" width="9.85546875" customWidth="1"/>
    <col min="6644" max="6644" width="64.140625" customWidth="1"/>
    <col min="6645" max="6645" width="11.42578125" customWidth="1"/>
    <col min="6646" max="6646" width="12.85546875" customWidth="1"/>
    <col min="6647" max="6647" width="15.42578125" customWidth="1"/>
    <col min="6648" max="6648" width="19.42578125" customWidth="1"/>
    <col min="6649" max="6649" width="13.85546875" customWidth="1"/>
    <col min="6897" max="6897" width="3.42578125" customWidth="1"/>
    <col min="6898" max="6898" width="7" customWidth="1"/>
    <col min="6899" max="6899" width="9.85546875" customWidth="1"/>
    <col min="6900" max="6900" width="64.140625" customWidth="1"/>
    <col min="6901" max="6901" width="11.42578125" customWidth="1"/>
    <col min="6902" max="6902" width="12.85546875" customWidth="1"/>
    <col min="6903" max="6903" width="15.42578125" customWidth="1"/>
    <col min="6904" max="6904" width="19.42578125" customWidth="1"/>
    <col min="6905" max="6905" width="13.85546875" customWidth="1"/>
    <col min="7153" max="7153" width="3.42578125" customWidth="1"/>
    <col min="7154" max="7154" width="7" customWidth="1"/>
    <col min="7155" max="7155" width="9.85546875" customWidth="1"/>
    <col min="7156" max="7156" width="64.140625" customWidth="1"/>
    <col min="7157" max="7157" width="11.42578125" customWidth="1"/>
    <col min="7158" max="7158" width="12.85546875" customWidth="1"/>
    <col min="7159" max="7159" width="15.42578125" customWidth="1"/>
    <col min="7160" max="7160" width="19.42578125" customWidth="1"/>
    <col min="7161" max="7161" width="13.85546875" customWidth="1"/>
    <col min="7409" max="7409" width="3.42578125" customWidth="1"/>
    <col min="7410" max="7410" width="7" customWidth="1"/>
    <col min="7411" max="7411" width="9.85546875" customWidth="1"/>
    <col min="7412" max="7412" width="64.140625" customWidth="1"/>
    <col min="7413" max="7413" width="11.42578125" customWidth="1"/>
    <col min="7414" max="7414" width="12.85546875" customWidth="1"/>
    <col min="7415" max="7415" width="15.42578125" customWidth="1"/>
    <col min="7416" max="7416" width="19.42578125" customWidth="1"/>
    <col min="7417" max="7417" width="13.85546875" customWidth="1"/>
    <col min="7665" max="7665" width="3.42578125" customWidth="1"/>
    <col min="7666" max="7666" width="7" customWidth="1"/>
    <col min="7667" max="7667" width="9.85546875" customWidth="1"/>
    <col min="7668" max="7668" width="64.140625" customWidth="1"/>
    <col min="7669" max="7669" width="11.42578125" customWidth="1"/>
    <col min="7670" max="7670" width="12.85546875" customWidth="1"/>
    <col min="7671" max="7671" width="15.42578125" customWidth="1"/>
    <col min="7672" max="7672" width="19.42578125" customWidth="1"/>
    <col min="7673" max="7673" width="13.85546875" customWidth="1"/>
    <col min="7921" max="7921" width="3.42578125" customWidth="1"/>
    <col min="7922" max="7922" width="7" customWidth="1"/>
    <col min="7923" max="7923" width="9.85546875" customWidth="1"/>
    <col min="7924" max="7924" width="64.140625" customWidth="1"/>
    <col min="7925" max="7925" width="11.42578125" customWidth="1"/>
    <col min="7926" max="7926" width="12.85546875" customWidth="1"/>
    <col min="7927" max="7927" width="15.42578125" customWidth="1"/>
    <col min="7928" max="7928" width="19.42578125" customWidth="1"/>
    <col min="7929" max="7929" width="13.85546875" customWidth="1"/>
    <col min="8177" max="8177" width="3.42578125" customWidth="1"/>
    <col min="8178" max="8178" width="7" customWidth="1"/>
    <col min="8179" max="8179" width="9.85546875" customWidth="1"/>
    <col min="8180" max="8180" width="64.140625" customWidth="1"/>
    <col min="8181" max="8181" width="11.42578125" customWidth="1"/>
    <col min="8182" max="8182" width="12.85546875" customWidth="1"/>
    <col min="8183" max="8183" width="15.42578125" customWidth="1"/>
    <col min="8184" max="8184" width="19.42578125" customWidth="1"/>
    <col min="8185" max="8185" width="13.85546875" customWidth="1"/>
    <col min="8433" max="8433" width="3.42578125" customWidth="1"/>
    <col min="8434" max="8434" width="7" customWidth="1"/>
    <col min="8435" max="8435" width="9.85546875" customWidth="1"/>
    <col min="8436" max="8436" width="64.140625" customWidth="1"/>
    <col min="8437" max="8437" width="11.42578125" customWidth="1"/>
    <col min="8438" max="8438" width="12.85546875" customWidth="1"/>
    <col min="8439" max="8439" width="15.42578125" customWidth="1"/>
    <col min="8440" max="8440" width="19.42578125" customWidth="1"/>
    <col min="8441" max="8441" width="13.85546875" customWidth="1"/>
    <col min="8689" max="8689" width="3.42578125" customWidth="1"/>
    <col min="8690" max="8690" width="7" customWidth="1"/>
    <col min="8691" max="8691" width="9.85546875" customWidth="1"/>
    <col min="8692" max="8692" width="64.140625" customWidth="1"/>
    <col min="8693" max="8693" width="11.42578125" customWidth="1"/>
    <col min="8694" max="8694" width="12.85546875" customWidth="1"/>
    <col min="8695" max="8695" width="15.42578125" customWidth="1"/>
    <col min="8696" max="8696" width="19.42578125" customWidth="1"/>
    <col min="8697" max="8697" width="13.85546875" customWidth="1"/>
    <col min="8945" max="8945" width="3.42578125" customWidth="1"/>
    <col min="8946" max="8946" width="7" customWidth="1"/>
    <col min="8947" max="8947" width="9.85546875" customWidth="1"/>
    <col min="8948" max="8948" width="64.140625" customWidth="1"/>
    <col min="8949" max="8949" width="11.42578125" customWidth="1"/>
    <col min="8950" max="8950" width="12.85546875" customWidth="1"/>
    <col min="8951" max="8951" width="15.42578125" customWidth="1"/>
    <col min="8952" max="8952" width="19.42578125" customWidth="1"/>
    <col min="8953" max="8953" width="13.85546875" customWidth="1"/>
    <col min="9201" max="9201" width="3.42578125" customWidth="1"/>
    <col min="9202" max="9202" width="7" customWidth="1"/>
    <col min="9203" max="9203" width="9.85546875" customWidth="1"/>
    <col min="9204" max="9204" width="64.140625" customWidth="1"/>
    <col min="9205" max="9205" width="11.42578125" customWidth="1"/>
    <col min="9206" max="9206" width="12.85546875" customWidth="1"/>
    <col min="9207" max="9207" width="15.42578125" customWidth="1"/>
    <col min="9208" max="9208" width="19.42578125" customWidth="1"/>
    <col min="9209" max="9209" width="13.85546875" customWidth="1"/>
    <col min="9457" max="9457" width="3.42578125" customWidth="1"/>
    <col min="9458" max="9458" width="7" customWidth="1"/>
    <col min="9459" max="9459" width="9.85546875" customWidth="1"/>
    <col min="9460" max="9460" width="64.140625" customWidth="1"/>
    <col min="9461" max="9461" width="11.42578125" customWidth="1"/>
    <col min="9462" max="9462" width="12.85546875" customWidth="1"/>
    <col min="9463" max="9463" width="15.42578125" customWidth="1"/>
    <col min="9464" max="9464" width="19.42578125" customWidth="1"/>
    <col min="9465" max="9465" width="13.85546875" customWidth="1"/>
    <col min="9713" max="9713" width="3.42578125" customWidth="1"/>
    <col min="9714" max="9714" width="7" customWidth="1"/>
    <col min="9715" max="9715" width="9.85546875" customWidth="1"/>
    <col min="9716" max="9716" width="64.140625" customWidth="1"/>
    <col min="9717" max="9717" width="11.42578125" customWidth="1"/>
    <col min="9718" max="9718" width="12.85546875" customWidth="1"/>
    <col min="9719" max="9719" width="15.42578125" customWidth="1"/>
    <col min="9720" max="9720" width="19.42578125" customWidth="1"/>
    <col min="9721" max="9721" width="13.85546875" customWidth="1"/>
    <col min="9969" max="9969" width="3.42578125" customWidth="1"/>
    <col min="9970" max="9970" width="7" customWidth="1"/>
    <col min="9971" max="9971" width="9.85546875" customWidth="1"/>
    <col min="9972" max="9972" width="64.140625" customWidth="1"/>
    <col min="9973" max="9973" width="11.42578125" customWidth="1"/>
    <col min="9974" max="9974" width="12.85546875" customWidth="1"/>
    <col min="9975" max="9975" width="15.42578125" customWidth="1"/>
    <col min="9976" max="9976" width="19.42578125" customWidth="1"/>
    <col min="9977" max="9977" width="13.85546875" customWidth="1"/>
    <col min="10225" max="10225" width="3.42578125" customWidth="1"/>
    <col min="10226" max="10226" width="7" customWidth="1"/>
    <col min="10227" max="10227" width="9.85546875" customWidth="1"/>
    <col min="10228" max="10228" width="64.140625" customWidth="1"/>
    <col min="10229" max="10229" width="11.42578125" customWidth="1"/>
    <col min="10230" max="10230" width="12.85546875" customWidth="1"/>
    <col min="10231" max="10231" width="15.42578125" customWidth="1"/>
    <col min="10232" max="10232" width="19.42578125" customWidth="1"/>
    <col min="10233" max="10233" width="13.85546875" customWidth="1"/>
    <col min="10481" max="10481" width="3.42578125" customWidth="1"/>
    <col min="10482" max="10482" width="7" customWidth="1"/>
    <col min="10483" max="10483" width="9.85546875" customWidth="1"/>
    <col min="10484" max="10484" width="64.140625" customWidth="1"/>
    <col min="10485" max="10485" width="11.42578125" customWidth="1"/>
    <col min="10486" max="10486" width="12.85546875" customWidth="1"/>
    <col min="10487" max="10487" width="15.42578125" customWidth="1"/>
    <col min="10488" max="10488" width="19.42578125" customWidth="1"/>
    <col min="10489" max="10489" width="13.85546875" customWidth="1"/>
    <col min="10737" max="10737" width="3.42578125" customWidth="1"/>
    <col min="10738" max="10738" width="7" customWidth="1"/>
    <col min="10739" max="10739" width="9.85546875" customWidth="1"/>
    <col min="10740" max="10740" width="64.140625" customWidth="1"/>
    <col min="10741" max="10741" width="11.42578125" customWidth="1"/>
    <col min="10742" max="10742" width="12.85546875" customWidth="1"/>
    <col min="10743" max="10743" width="15.42578125" customWidth="1"/>
    <col min="10744" max="10744" width="19.42578125" customWidth="1"/>
    <col min="10745" max="10745" width="13.85546875" customWidth="1"/>
    <col min="10993" max="10993" width="3.42578125" customWidth="1"/>
    <col min="10994" max="10994" width="7" customWidth="1"/>
    <col min="10995" max="10995" width="9.85546875" customWidth="1"/>
    <col min="10996" max="10996" width="64.140625" customWidth="1"/>
    <col min="10997" max="10997" width="11.42578125" customWidth="1"/>
    <col min="10998" max="10998" width="12.85546875" customWidth="1"/>
    <col min="10999" max="10999" width="15.42578125" customWidth="1"/>
    <col min="11000" max="11000" width="19.42578125" customWidth="1"/>
    <col min="11001" max="11001" width="13.85546875" customWidth="1"/>
    <col min="11249" max="11249" width="3.42578125" customWidth="1"/>
    <col min="11250" max="11250" width="7" customWidth="1"/>
    <col min="11251" max="11251" width="9.85546875" customWidth="1"/>
    <col min="11252" max="11252" width="64.140625" customWidth="1"/>
    <col min="11253" max="11253" width="11.42578125" customWidth="1"/>
    <col min="11254" max="11254" width="12.85546875" customWidth="1"/>
    <col min="11255" max="11255" width="15.42578125" customWidth="1"/>
    <col min="11256" max="11256" width="19.42578125" customWidth="1"/>
    <col min="11257" max="11257" width="13.85546875" customWidth="1"/>
    <col min="11505" max="11505" width="3.42578125" customWidth="1"/>
    <col min="11506" max="11506" width="7" customWidth="1"/>
    <col min="11507" max="11507" width="9.85546875" customWidth="1"/>
    <col min="11508" max="11508" width="64.140625" customWidth="1"/>
    <col min="11509" max="11509" width="11.42578125" customWidth="1"/>
    <col min="11510" max="11510" width="12.85546875" customWidth="1"/>
    <col min="11511" max="11511" width="15.42578125" customWidth="1"/>
    <col min="11512" max="11512" width="19.42578125" customWidth="1"/>
    <col min="11513" max="11513" width="13.85546875" customWidth="1"/>
    <col min="11761" max="11761" width="3.42578125" customWidth="1"/>
    <col min="11762" max="11762" width="7" customWidth="1"/>
    <col min="11763" max="11763" width="9.85546875" customWidth="1"/>
    <col min="11764" max="11764" width="64.140625" customWidth="1"/>
    <col min="11765" max="11765" width="11.42578125" customWidth="1"/>
    <col min="11766" max="11766" width="12.85546875" customWidth="1"/>
    <col min="11767" max="11767" width="15.42578125" customWidth="1"/>
    <col min="11768" max="11768" width="19.42578125" customWidth="1"/>
    <col min="11769" max="11769" width="13.85546875" customWidth="1"/>
    <col min="12017" max="12017" width="3.42578125" customWidth="1"/>
    <col min="12018" max="12018" width="7" customWidth="1"/>
    <col min="12019" max="12019" width="9.85546875" customWidth="1"/>
    <col min="12020" max="12020" width="64.140625" customWidth="1"/>
    <col min="12021" max="12021" width="11.42578125" customWidth="1"/>
    <col min="12022" max="12022" width="12.85546875" customWidth="1"/>
    <col min="12023" max="12023" width="15.42578125" customWidth="1"/>
    <col min="12024" max="12024" width="19.42578125" customWidth="1"/>
    <col min="12025" max="12025" width="13.85546875" customWidth="1"/>
    <col min="12273" max="12273" width="3.42578125" customWidth="1"/>
    <col min="12274" max="12274" width="7" customWidth="1"/>
    <col min="12275" max="12275" width="9.85546875" customWidth="1"/>
    <col min="12276" max="12276" width="64.140625" customWidth="1"/>
    <col min="12277" max="12277" width="11.42578125" customWidth="1"/>
    <col min="12278" max="12278" width="12.85546875" customWidth="1"/>
    <col min="12279" max="12279" width="15.42578125" customWidth="1"/>
    <col min="12280" max="12280" width="19.42578125" customWidth="1"/>
    <col min="12281" max="12281" width="13.85546875" customWidth="1"/>
    <col min="12529" max="12529" width="3.42578125" customWidth="1"/>
    <col min="12530" max="12530" width="7" customWidth="1"/>
    <col min="12531" max="12531" width="9.85546875" customWidth="1"/>
    <col min="12532" max="12532" width="64.140625" customWidth="1"/>
    <col min="12533" max="12533" width="11.42578125" customWidth="1"/>
    <col min="12534" max="12534" width="12.85546875" customWidth="1"/>
    <col min="12535" max="12535" width="15.42578125" customWidth="1"/>
    <col min="12536" max="12536" width="19.42578125" customWidth="1"/>
    <col min="12537" max="12537" width="13.85546875" customWidth="1"/>
    <col min="12785" max="12785" width="3.42578125" customWidth="1"/>
    <col min="12786" max="12786" width="7" customWidth="1"/>
    <col min="12787" max="12787" width="9.85546875" customWidth="1"/>
    <col min="12788" max="12788" width="64.140625" customWidth="1"/>
    <col min="12789" max="12789" width="11.42578125" customWidth="1"/>
    <col min="12790" max="12790" width="12.85546875" customWidth="1"/>
    <col min="12791" max="12791" width="15.42578125" customWidth="1"/>
    <col min="12792" max="12792" width="19.42578125" customWidth="1"/>
    <col min="12793" max="12793" width="13.85546875" customWidth="1"/>
    <col min="13041" max="13041" width="3.42578125" customWidth="1"/>
    <col min="13042" max="13042" width="7" customWidth="1"/>
    <col min="13043" max="13043" width="9.85546875" customWidth="1"/>
    <col min="13044" max="13044" width="64.140625" customWidth="1"/>
    <col min="13045" max="13045" width="11.42578125" customWidth="1"/>
    <col min="13046" max="13046" width="12.85546875" customWidth="1"/>
    <col min="13047" max="13047" width="15.42578125" customWidth="1"/>
    <col min="13048" max="13048" width="19.42578125" customWidth="1"/>
    <col min="13049" max="13049" width="13.85546875" customWidth="1"/>
    <col min="13297" max="13297" width="3.42578125" customWidth="1"/>
    <col min="13298" max="13298" width="7" customWidth="1"/>
    <col min="13299" max="13299" width="9.85546875" customWidth="1"/>
    <col min="13300" max="13300" width="64.140625" customWidth="1"/>
    <col min="13301" max="13301" width="11.42578125" customWidth="1"/>
    <col min="13302" max="13302" width="12.85546875" customWidth="1"/>
    <col min="13303" max="13303" width="15.42578125" customWidth="1"/>
    <col min="13304" max="13304" width="19.42578125" customWidth="1"/>
    <col min="13305" max="13305" width="13.85546875" customWidth="1"/>
    <col min="13553" max="13553" width="3.42578125" customWidth="1"/>
    <col min="13554" max="13554" width="7" customWidth="1"/>
    <col min="13555" max="13555" width="9.85546875" customWidth="1"/>
    <col min="13556" max="13556" width="64.140625" customWidth="1"/>
    <col min="13557" max="13557" width="11.42578125" customWidth="1"/>
    <col min="13558" max="13558" width="12.85546875" customWidth="1"/>
    <col min="13559" max="13559" width="15.42578125" customWidth="1"/>
    <col min="13560" max="13560" width="19.42578125" customWidth="1"/>
    <col min="13561" max="13561" width="13.85546875" customWidth="1"/>
    <col min="13809" max="13809" width="3.42578125" customWidth="1"/>
    <col min="13810" max="13810" width="7" customWidth="1"/>
    <col min="13811" max="13811" width="9.85546875" customWidth="1"/>
    <col min="13812" max="13812" width="64.140625" customWidth="1"/>
    <col min="13813" max="13813" width="11.42578125" customWidth="1"/>
    <col min="13814" max="13814" width="12.85546875" customWidth="1"/>
    <col min="13815" max="13815" width="15.42578125" customWidth="1"/>
    <col min="13816" max="13816" width="19.42578125" customWidth="1"/>
    <col min="13817" max="13817" width="13.85546875" customWidth="1"/>
    <col min="14065" max="14065" width="3.42578125" customWidth="1"/>
    <col min="14066" max="14066" width="7" customWidth="1"/>
    <col min="14067" max="14067" width="9.85546875" customWidth="1"/>
    <col min="14068" max="14068" width="64.140625" customWidth="1"/>
    <col min="14069" max="14069" width="11.42578125" customWidth="1"/>
    <col min="14070" max="14070" width="12.85546875" customWidth="1"/>
    <col min="14071" max="14071" width="15.42578125" customWidth="1"/>
    <col min="14072" max="14072" width="19.42578125" customWidth="1"/>
    <col min="14073" max="14073" width="13.85546875" customWidth="1"/>
    <col min="14321" max="14321" width="3.42578125" customWidth="1"/>
    <col min="14322" max="14322" width="7" customWidth="1"/>
    <col min="14323" max="14323" width="9.85546875" customWidth="1"/>
    <col min="14324" max="14324" width="64.140625" customWidth="1"/>
    <col min="14325" max="14325" width="11.42578125" customWidth="1"/>
    <col min="14326" max="14326" width="12.85546875" customWidth="1"/>
    <col min="14327" max="14327" width="15.42578125" customWidth="1"/>
    <col min="14328" max="14328" width="19.42578125" customWidth="1"/>
    <col min="14329" max="14329" width="13.85546875" customWidth="1"/>
    <col min="14577" max="14577" width="3.42578125" customWidth="1"/>
    <col min="14578" max="14578" width="7" customWidth="1"/>
    <col min="14579" max="14579" width="9.85546875" customWidth="1"/>
    <col min="14580" max="14580" width="64.140625" customWidth="1"/>
    <col min="14581" max="14581" width="11.42578125" customWidth="1"/>
    <col min="14582" max="14582" width="12.85546875" customWidth="1"/>
    <col min="14583" max="14583" width="15.42578125" customWidth="1"/>
    <col min="14584" max="14584" width="19.42578125" customWidth="1"/>
    <col min="14585" max="14585" width="13.85546875" customWidth="1"/>
    <col min="14833" max="14833" width="3.42578125" customWidth="1"/>
    <col min="14834" max="14834" width="7" customWidth="1"/>
    <col min="14835" max="14835" width="9.85546875" customWidth="1"/>
    <col min="14836" max="14836" width="64.140625" customWidth="1"/>
    <col min="14837" max="14837" width="11.42578125" customWidth="1"/>
    <col min="14838" max="14838" width="12.85546875" customWidth="1"/>
    <col min="14839" max="14839" width="15.42578125" customWidth="1"/>
    <col min="14840" max="14840" width="19.42578125" customWidth="1"/>
    <col min="14841" max="14841" width="13.85546875" customWidth="1"/>
    <col min="15089" max="15089" width="3.42578125" customWidth="1"/>
    <col min="15090" max="15090" width="7" customWidth="1"/>
    <col min="15091" max="15091" width="9.85546875" customWidth="1"/>
    <col min="15092" max="15092" width="64.140625" customWidth="1"/>
    <col min="15093" max="15093" width="11.42578125" customWidth="1"/>
    <col min="15094" max="15094" width="12.85546875" customWidth="1"/>
    <col min="15095" max="15095" width="15.42578125" customWidth="1"/>
    <col min="15096" max="15096" width="19.42578125" customWidth="1"/>
    <col min="15097" max="15097" width="13.85546875" customWidth="1"/>
    <col min="15345" max="15345" width="3.42578125" customWidth="1"/>
    <col min="15346" max="15346" width="7" customWidth="1"/>
    <col min="15347" max="15347" width="9.85546875" customWidth="1"/>
    <col min="15348" max="15348" width="64.140625" customWidth="1"/>
    <col min="15349" max="15349" width="11.42578125" customWidth="1"/>
    <col min="15350" max="15350" width="12.85546875" customWidth="1"/>
    <col min="15351" max="15351" width="15.42578125" customWidth="1"/>
    <col min="15352" max="15352" width="19.42578125" customWidth="1"/>
    <col min="15353" max="15353" width="13.85546875" customWidth="1"/>
    <col min="15601" max="15601" width="3.42578125" customWidth="1"/>
    <col min="15602" max="15602" width="7" customWidth="1"/>
    <col min="15603" max="15603" width="9.85546875" customWidth="1"/>
    <col min="15604" max="15604" width="64.140625" customWidth="1"/>
    <col min="15605" max="15605" width="11.42578125" customWidth="1"/>
    <col min="15606" max="15606" width="12.85546875" customWidth="1"/>
    <col min="15607" max="15607" width="15.42578125" customWidth="1"/>
    <col min="15608" max="15608" width="19.42578125" customWidth="1"/>
    <col min="15609" max="15609" width="13.85546875" customWidth="1"/>
    <col min="15857" max="15857" width="3.42578125" customWidth="1"/>
    <col min="15858" max="15858" width="7" customWidth="1"/>
    <col min="15859" max="15859" width="9.85546875" customWidth="1"/>
    <col min="15860" max="15860" width="64.140625" customWidth="1"/>
    <col min="15861" max="15861" width="11.42578125" customWidth="1"/>
    <col min="15862" max="15862" width="12.85546875" customWidth="1"/>
    <col min="15863" max="15863" width="15.42578125" customWidth="1"/>
    <col min="15864" max="15864" width="19.42578125" customWidth="1"/>
    <col min="15865" max="15865" width="13.85546875" customWidth="1"/>
    <col min="16113" max="16113" width="3.42578125" customWidth="1"/>
    <col min="16114" max="16114" width="7" customWidth="1"/>
    <col min="16115" max="16115" width="9.85546875" customWidth="1"/>
    <col min="16116" max="16116" width="64.140625" customWidth="1"/>
    <col min="16117" max="16117" width="11.42578125" customWidth="1"/>
    <col min="16118" max="16118" width="12.85546875" customWidth="1"/>
    <col min="16119" max="16119" width="15.42578125" customWidth="1"/>
    <col min="16120" max="16120" width="19.42578125" customWidth="1"/>
    <col min="16121" max="16121" width="13.85546875" customWidth="1"/>
  </cols>
  <sheetData>
    <row r="1" spans="1:8" ht="75" customHeight="1" thickBot="1" x14ac:dyDescent="0.4">
      <c r="B1" s="574" t="s">
        <v>300</v>
      </c>
      <c r="C1" s="575"/>
      <c r="D1" s="575"/>
      <c r="E1" s="575"/>
      <c r="F1" s="575"/>
      <c r="G1" s="575"/>
      <c r="H1" s="576"/>
    </row>
    <row r="2" spans="1:8" ht="19.5" thickBot="1" x14ac:dyDescent="0.4">
      <c r="B2" s="538" t="s">
        <v>0</v>
      </c>
      <c r="C2" s="539"/>
      <c r="D2" s="539"/>
      <c r="E2" s="539"/>
      <c r="F2" s="539"/>
      <c r="G2" s="539"/>
      <c r="H2" s="563"/>
    </row>
    <row r="3" spans="1:8" ht="19.149999999999999" customHeight="1" thickBot="1" x14ac:dyDescent="0.4">
      <c r="B3" s="564" t="s">
        <v>292</v>
      </c>
      <c r="C3" s="565"/>
      <c r="D3" s="565"/>
      <c r="E3" s="565"/>
      <c r="F3" s="565"/>
      <c r="G3" s="565"/>
      <c r="H3" s="566"/>
    </row>
    <row r="4" spans="1:8" ht="24" customHeight="1" thickBot="1" x14ac:dyDescent="0.4">
      <c r="B4" s="29"/>
      <c r="C4" s="130"/>
      <c r="D4" s="567" t="s">
        <v>1</v>
      </c>
      <c r="E4" s="567"/>
      <c r="F4" s="567"/>
      <c r="G4" s="567"/>
      <c r="H4" s="568"/>
    </row>
    <row r="5" spans="1:8" ht="60" customHeight="1" x14ac:dyDescent="0.35">
      <c r="A5" s="3"/>
      <c r="B5" s="31"/>
      <c r="C5" s="32" t="s">
        <v>2</v>
      </c>
      <c r="D5" s="569" t="s">
        <v>3</v>
      </c>
      <c r="E5" s="570"/>
      <c r="F5" s="570"/>
      <c r="G5" s="570"/>
      <c r="H5" s="571"/>
    </row>
    <row r="6" spans="1:8" ht="134.25" customHeight="1" x14ac:dyDescent="0.35">
      <c r="A6" s="3"/>
      <c r="B6" s="33"/>
      <c r="C6" s="9" t="s">
        <v>4</v>
      </c>
      <c r="D6" s="551" t="s">
        <v>5</v>
      </c>
      <c r="E6" s="551"/>
      <c r="F6" s="551"/>
      <c r="G6" s="551"/>
      <c r="H6" s="552"/>
    </row>
    <row r="7" spans="1:8" ht="81" customHeight="1" x14ac:dyDescent="0.35">
      <c r="A7" s="3"/>
      <c r="B7" s="97"/>
      <c r="C7" s="9" t="s">
        <v>6</v>
      </c>
      <c r="D7" s="551" t="s">
        <v>7</v>
      </c>
      <c r="E7" s="551"/>
      <c r="F7" s="551"/>
      <c r="G7" s="551"/>
      <c r="H7" s="552"/>
    </row>
    <row r="8" spans="1:8" ht="73.5" customHeight="1" x14ac:dyDescent="0.35">
      <c r="A8" s="3"/>
      <c r="B8" s="97"/>
      <c r="C8" s="9" t="s">
        <v>8</v>
      </c>
      <c r="D8" s="551" t="s">
        <v>75</v>
      </c>
      <c r="E8" s="551"/>
      <c r="F8" s="551"/>
      <c r="G8" s="551"/>
      <c r="H8" s="552"/>
    </row>
    <row r="9" spans="1:8" ht="157.5" customHeight="1" x14ac:dyDescent="0.35">
      <c r="A9" s="3"/>
      <c r="B9" s="97"/>
      <c r="C9" s="9" t="s">
        <v>9</v>
      </c>
      <c r="D9" s="551" t="s">
        <v>61</v>
      </c>
      <c r="E9" s="551"/>
      <c r="F9" s="551"/>
      <c r="G9" s="551"/>
      <c r="H9" s="552"/>
    </row>
    <row r="10" spans="1:8" ht="88.5" customHeight="1" x14ac:dyDescent="0.35">
      <c r="A10" s="3"/>
      <c r="B10" s="97"/>
      <c r="C10" s="9" t="s">
        <v>10</v>
      </c>
      <c r="D10" s="551" t="s">
        <v>62</v>
      </c>
      <c r="E10" s="551"/>
      <c r="F10" s="551"/>
      <c r="G10" s="551"/>
      <c r="H10" s="552"/>
    </row>
    <row r="11" spans="1:8" ht="45" customHeight="1" x14ac:dyDescent="0.35">
      <c r="A11" s="3"/>
      <c r="B11" s="97"/>
      <c r="C11" s="9" t="s">
        <v>11</v>
      </c>
      <c r="D11" s="551" t="s">
        <v>12</v>
      </c>
      <c r="E11" s="551"/>
      <c r="F11" s="551"/>
      <c r="G11" s="551"/>
      <c r="H11" s="552"/>
    </row>
    <row r="12" spans="1:8" ht="159" customHeight="1" x14ac:dyDescent="0.35">
      <c r="A12" s="3"/>
      <c r="B12" s="97"/>
      <c r="C12" s="9" t="s">
        <v>13</v>
      </c>
      <c r="D12" s="551" t="s">
        <v>94</v>
      </c>
      <c r="E12" s="551"/>
      <c r="F12" s="551"/>
      <c r="G12" s="551"/>
      <c r="H12" s="552"/>
    </row>
    <row r="13" spans="1:8" ht="62.25" customHeight="1" x14ac:dyDescent="0.35">
      <c r="A13" s="3"/>
      <c r="B13" s="97"/>
      <c r="C13" s="28" t="s">
        <v>14</v>
      </c>
      <c r="D13" s="551" t="s">
        <v>15</v>
      </c>
      <c r="E13" s="551"/>
      <c r="F13" s="551"/>
      <c r="G13" s="551"/>
      <c r="H13" s="552"/>
    </row>
    <row r="14" spans="1:8" ht="100.5" customHeight="1" x14ac:dyDescent="0.35">
      <c r="A14" s="3"/>
      <c r="B14" s="97"/>
      <c r="C14" s="9" t="s">
        <v>16</v>
      </c>
      <c r="D14" s="551" t="s">
        <v>151</v>
      </c>
      <c r="E14" s="551"/>
      <c r="F14" s="551"/>
      <c r="G14" s="551"/>
      <c r="H14" s="552"/>
    </row>
    <row r="15" spans="1:8" ht="182.25" customHeight="1" x14ac:dyDescent="0.35">
      <c r="A15" s="3"/>
      <c r="B15" s="97"/>
      <c r="C15" s="9" t="s">
        <v>17</v>
      </c>
      <c r="D15" s="551" t="s">
        <v>18</v>
      </c>
      <c r="E15" s="551"/>
      <c r="F15" s="551"/>
      <c r="G15" s="551"/>
      <c r="H15" s="552"/>
    </row>
    <row r="16" spans="1:8" ht="142.5" customHeight="1" x14ac:dyDescent="0.35">
      <c r="A16" s="3"/>
      <c r="B16" s="97"/>
      <c r="C16" s="9" t="s">
        <v>19</v>
      </c>
      <c r="D16" s="551" t="s">
        <v>20</v>
      </c>
      <c r="E16" s="551"/>
      <c r="F16" s="551"/>
      <c r="G16" s="551"/>
      <c r="H16" s="552"/>
    </row>
    <row r="17" spans="1:28" ht="99.75" customHeight="1" x14ac:dyDescent="0.35">
      <c r="A17" s="3"/>
      <c r="B17" s="97"/>
      <c r="C17" s="9" t="s">
        <v>21</v>
      </c>
      <c r="D17" s="551" t="s">
        <v>22</v>
      </c>
      <c r="E17" s="551"/>
      <c r="F17" s="551"/>
      <c r="G17" s="551"/>
      <c r="H17" s="552"/>
    </row>
    <row r="18" spans="1:28" ht="75.75" customHeight="1" x14ac:dyDescent="0.35">
      <c r="A18" s="3"/>
      <c r="B18" s="97"/>
      <c r="C18" s="9" t="s">
        <v>23</v>
      </c>
      <c r="D18" s="551" t="s">
        <v>76</v>
      </c>
      <c r="E18" s="551"/>
      <c r="F18" s="551"/>
      <c r="G18" s="551"/>
      <c r="H18" s="552"/>
    </row>
    <row r="19" spans="1:28" ht="70.5" customHeight="1" thickBot="1" x14ac:dyDescent="0.4">
      <c r="A19" s="3"/>
      <c r="B19" s="34"/>
      <c r="C19" s="35" t="s">
        <v>24</v>
      </c>
      <c r="D19" s="556" t="s">
        <v>77</v>
      </c>
      <c r="E19" s="556"/>
      <c r="F19" s="556"/>
      <c r="G19" s="556"/>
      <c r="H19" s="557"/>
    </row>
    <row r="20" spans="1:28" ht="18.75" thickBot="1" x14ac:dyDescent="0.4">
      <c r="B20" s="131"/>
      <c r="C20" s="131"/>
      <c r="D20" s="131"/>
      <c r="E20" s="131"/>
      <c r="F20" s="132"/>
      <c r="G20" s="131"/>
      <c r="H20" s="131"/>
    </row>
    <row r="21" spans="1:28" ht="56.25" x14ac:dyDescent="0.35">
      <c r="B21" s="31" t="s">
        <v>25</v>
      </c>
      <c r="C21" s="36" t="s">
        <v>55</v>
      </c>
      <c r="D21" s="36" t="s">
        <v>26</v>
      </c>
      <c r="E21" s="36" t="s">
        <v>27</v>
      </c>
      <c r="F21" s="4" t="s">
        <v>28</v>
      </c>
      <c r="G21" s="37" t="s">
        <v>29</v>
      </c>
      <c r="H21" s="366" t="s">
        <v>30</v>
      </c>
    </row>
    <row r="22" spans="1:28" ht="19.5" thickBot="1" x14ac:dyDescent="0.4">
      <c r="B22" s="133">
        <v>1</v>
      </c>
      <c r="C22" s="134">
        <v>2</v>
      </c>
      <c r="D22" s="134">
        <v>3</v>
      </c>
      <c r="E22" s="134">
        <v>4</v>
      </c>
      <c r="F22" s="134">
        <v>5</v>
      </c>
      <c r="G22" s="135">
        <v>6</v>
      </c>
      <c r="H22" s="136">
        <v>7</v>
      </c>
    </row>
    <row r="23" spans="1:28" ht="19.5" thickBot="1" x14ac:dyDescent="0.4">
      <c r="B23" s="39"/>
      <c r="C23" s="137"/>
      <c r="D23" s="192" t="s">
        <v>31</v>
      </c>
      <c r="E23" s="138"/>
      <c r="F23" s="139"/>
      <c r="G23" s="140"/>
      <c r="H23" s="141"/>
    </row>
    <row r="24" spans="1:28" ht="22.5" customHeight="1" x14ac:dyDescent="0.35">
      <c r="B24" s="8">
        <v>1</v>
      </c>
      <c r="C24" s="94" t="s">
        <v>132</v>
      </c>
      <c r="D24" s="40" t="s">
        <v>32</v>
      </c>
      <c r="E24" s="21" t="s">
        <v>33</v>
      </c>
      <c r="F24" s="22">
        <v>1</v>
      </c>
      <c r="G24" s="472">
        <v>0</v>
      </c>
      <c r="H24" s="475">
        <f>F24*G24</f>
        <v>0</v>
      </c>
    </row>
    <row r="25" spans="1:28" ht="36" customHeight="1" x14ac:dyDescent="0.35">
      <c r="B25" s="71">
        <v>2</v>
      </c>
      <c r="C25" s="70" t="s">
        <v>133</v>
      </c>
      <c r="D25" s="72" t="s">
        <v>34</v>
      </c>
      <c r="E25" s="73" t="s">
        <v>33</v>
      </c>
      <c r="F25" s="74">
        <v>1</v>
      </c>
      <c r="G25" s="451">
        <v>0</v>
      </c>
      <c r="H25" s="476">
        <f t="shared" ref="H25:H29" si="0">F25*G25</f>
        <v>0</v>
      </c>
    </row>
    <row r="26" spans="1:28" ht="30.75" customHeight="1" x14ac:dyDescent="0.35">
      <c r="B26" s="71">
        <v>3</v>
      </c>
      <c r="C26" s="95" t="s">
        <v>134</v>
      </c>
      <c r="D26" s="41" t="s">
        <v>35</v>
      </c>
      <c r="E26" s="73" t="s">
        <v>33</v>
      </c>
      <c r="F26" s="74">
        <v>1</v>
      </c>
      <c r="G26" s="451">
        <v>0</v>
      </c>
      <c r="H26" s="476">
        <f t="shared" si="0"/>
        <v>0</v>
      </c>
    </row>
    <row r="27" spans="1:28" ht="37.5" x14ac:dyDescent="0.35">
      <c r="B27" s="71">
        <v>4</v>
      </c>
      <c r="C27" s="95" t="s">
        <v>135</v>
      </c>
      <c r="D27" s="41" t="s">
        <v>57</v>
      </c>
      <c r="E27" s="73" t="s">
        <v>33</v>
      </c>
      <c r="F27" s="74">
        <v>1</v>
      </c>
      <c r="G27" s="451">
        <v>0</v>
      </c>
      <c r="H27" s="476">
        <f t="shared" si="0"/>
        <v>0</v>
      </c>
    </row>
    <row r="28" spans="1:28" ht="75" customHeight="1" x14ac:dyDescent="0.35">
      <c r="B28" s="71">
        <v>5</v>
      </c>
      <c r="C28" s="95" t="s">
        <v>136</v>
      </c>
      <c r="D28" s="41" t="s">
        <v>364</v>
      </c>
      <c r="E28" s="73" t="s">
        <v>33</v>
      </c>
      <c r="F28" s="74">
        <v>1</v>
      </c>
      <c r="G28" s="451">
        <v>0</v>
      </c>
      <c r="H28" s="476">
        <f t="shared" si="0"/>
        <v>0</v>
      </c>
    </row>
    <row r="29" spans="1:28" ht="36.75" customHeight="1" thickBot="1" x14ac:dyDescent="0.4">
      <c r="B29" s="17">
        <v>6</v>
      </c>
      <c r="C29" s="35">
        <v>14</v>
      </c>
      <c r="D29" s="43" t="s">
        <v>78</v>
      </c>
      <c r="E29" s="16" t="s">
        <v>33</v>
      </c>
      <c r="F29" s="15">
        <v>1</v>
      </c>
      <c r="G29" s="477">
        <v>0</v>
      </c>
      <c r="H29" s="478">
        <f t="shared" si="0"/>
        <v>0</v>
      </c>
    </row>
    <row r="30" spans="1:28" ht="21" customHeight="1" thickBot="1" x14ac:dyDescent="0.4">
      <c r="B30" s="613" t="s">
        <v>56</v>
      </c>
      <c r="C30" s="614"/>
      <c r="D30" s="614"/>
      <c r="E30" s="614"/>
      <c r="F30" s="614"/>
      <c r="G30" s="645"/>
      <c r="H30" s="491">
        <f>SUM(H24:H29)</f>
        <v>0</v>
      </c>
    </row>
    <row r="31" spans="1:28" s="6" customFormat="1" ht="19.5" thickBot="1" x14ac:dyDescent="0.3">
      <c r="A31" s="5"/>
      <c r="B31" s="142"/>
      <c r="C31" s="143"/>
      <c r="D31" s="192" t="s">
        <v>36</v>
      </c>
      <c r="E31" s="144"/>
      <c r="F31" s="144"/>
      <c r="G31" s="144"/>
      <c r="H31" s="145"/>
      <c r="I31" s="5"/>
      <c r="J31" s="5"/>
      <c r="K31" s="5"/>
      <c r="L31" s="5"/>
      <c r="M31" s="5"/>
      <c r="N31" s="5"/>
      <c r="O31" s="5"/>
      <c r="P31" s="5"/>
      <c r="Q31" s="5"/>
      <c r="R31" s="5"/>
      <c r="S31" s="5"/>
      <c r="T31" s="5"/>
      <c r="U31" s="5"/>
      <c r="V31" s="5"/>
      <c r="W31" s="5"/>
      <c r="X31" s="5"/>
      <c r="Y31" s="5"/>
      <c r="Z31" s="5"/>
      <c r="AA31" s="5"/>
      <c r="AB31" s="5"/>
    </row>
    <row r="32" spans="1:28" s="6" customFormat="1" ht="18" customHeight="1" x14ac:dyDescent="0.35">
      <c r="A32" s="5"/>
      <c r="B32" s="8">
        <v>7</v>
      </c>
      <c r="C32" s="94" t="s">
        <v>67</v>
      </c>
      <c r="D32" s="46" t="s">
        <v>82</v>
      </c>
      <c r="E32" s="21" t="s">
        <v>37</v>
      </c>
      <c r="F32" s="390">
        <v>3.03</v>
      </c>
      <c r="G32" s="472">
        <v>0</v>
      </c>
      <c r="H32" s="475">
        <f>F32*G32</f>
        <v>0</v>
      </c>
      <c r="I32" s="5"/>
      <c r="J32" s="5"/>
      <c r="K32" s="5"/>
      <c r="L32" s="5"/>
      <c r="M32" s="5"/>
      <c r="N32" s="5"/>
      <c r="O32" s="5"/>
      <c r="P32" s="5"/>
      <c r="Q32" s="5"/>
      <c r="R32" s="5"/>
      <c r="S32" s="5"/>
      <c r="T32" s="5"/>
      <c r="U32" s="5"/>
      <c r="V32" s="5"/>
      <c r="W32" s="5"/>
      <c r="X32" s="5"/>
      <c r="Y32" s="5"/>
      <c r="Z32" s="5"/>
      <c r="AA32" s="5"/>
      <c r="AB32" s="5"/>
    </row>
    <row r="33" spans="1:28" s="5" customFormat="1" ht="53.25" customHeight="1" x14ac:dyDescent="0.35">
      <c r="B33" s="71">
        <v>9</v>
      </c>
      <c r="C33" s="95" t="s">
        <v>69</v>
      </c>
      <c r="D33" s="7" t="s">
        <v>84</v>
      </c>
      <c r="E33" s="73" t="s">
        <v>39</v>
      </c>
      <c r="F33" s="74">
        <v>8170</v>
      </c>
      <c r="G33" s="451">
        <v>0</v>
      </c>
      <c r="H33" s="476">
        <f t="shared" ref="H33:H36" si="1">F33*G33</f>
        <v>0</v>
      </c>
    </row>
    <row r="34" spans="1:28" s="6" customFormat="1" ht="92.25" customHeight="1" x14ac:dyDescent="0.35">
      <c r="A34" s="5"/>
      <c r="B34" s="71">
        <v>10</v>
      </c>
      <c r="C34" s="95" t="s">
        <v>257</v>
      </c>
      <c r="D34" s="7" t="s">
        <v>258</v>
      </c>
      <c r="E34" s="73" t="s">
        <v>39</v>
      </c>
      <c r="F34" s="74">
        <v>52.5</v>
      </c>
      <c r="G34" s="451">
        <v>0</v>
      </c>
      <c r="H34" s="476">
        <f t="shared" si="1"/>
        <v>0</v>
      </c>
      <c r="I34" s="5"/>
      <c r="J34" s="5"/>
      <c r="K34" s="5"/>
      <c r="L34" s="5"/>
      <c r="M34" s="5"/>
      <c r="N34" s="5"/>
      <c r="O34" s="5"/>
      <c r="P34" s="5"/>
      <c r="Q34" s="5"/>
      <c r="R34" s="5"/>
      <c r="S34" s="5"/>
      <c r="T34" s="5"/>
      <c r="U34" s="5"/>
      <c r="V34" s="5"/>
      <c r="W34" s="5"/>
      <c r="X34" s="5"/>
      <c r="Y34" s="5"/>
      <c r="Z34" s="5"/>
      <c r="AA34" s="5"/>
      <c r="AB34" s="5"/>
    </row>
    <row r="35" spans="1:28" s="6" customFormat="1" ht="38.25" customHeight="1" x14ac:dyDescent="0.35">
      <c r="A35" s="5"/>
      <c r="B35" s="364">
        <v>12</v>
      </c>
      <c r="C35" s="93" t="s">
        <v>160</v>
      </c>
      <c r="D35" s="18" t="s">
        <v>63</v>
      </c>
      <c r="E35" s="73" t="s">
        <v>38</v>
      </c>
      <c r="F35" s="74">
        <v>105</v>
      </c>
      <c r="G35" s="451">
        <v>0</v>
      </c>
      <c r="H35" s="476">
        <f t="shared" si="1"/>
        <v>0</v>
      </c>
      <c r="I35" s="5"/>
      <c r="J35" s="5"/>
      <c r="K35" s="5"/>
      <c r="L35" s="5"/>
      <c r="M35" s="5"/>
      <c r="N35" s="5"/>
      <c r="O35" s="5"/>
      <c r="P35" s="5"/>
      <c r="Q35" s="5"/>
      <c r="R35" s="5"/>
      <c r="S35" s="5"/>
      <c r="T35" s="5"/>
      <c r="U35" s="5"/>
      <c r="V35" s="5"/>
      <c r="W35" s="5"/>
      <c r="X35" s="5"/>
      <c r="Y35" s="5"/>
      <c r="Z35" s="5"/>
      <c r="AA35" s="5"/>
      <c r="AB35" s="5"/>
    </row>
    <row r="36" spans="1:28" s="6" customFormat="1" ht="22.5" customHeight="1" thickBot="1" x14ac:dyDescent="0.4">
      <c r="A36" s="5"/>
      <c r="B36" s="17">
        <v>13</v>
      </c>
      <c r="C36" s="146" t="s">
        <v>182</v>
      </c>
      <c r="D36" s="147" t="s">
        <v>293</v>
      </c>
      <c r="E36" s="16" t="s">
        <v>41</v>
      </c>
      <c r="F36" s="15">
        <v>1</v>
      </c>
      <c r="G36" s="477">
        <v>0</v>
      </c>
      <c r="H36" s="478">
        <f t="shared" si="1"/>
        <v>0</v>
      </c>
      <c r="I36" s="5"/>
      <c r="J36" s="5"/>
      <c r="K36" s="5"/>
      <c r="L36" s="5"/>
      <c r="M36" s="5"/>
      <c r="N36" s="5"/>
      <c r="O36" s="5"/>
      <c r="P36" s="5"/>
      <c r="Q36" s="5"/>
      <c r="R36" s="5"/>
      <c r="S36" s="5"/>
      <c r="T36" s="5"/>
      <c r="U36" s="5"/>
      <c r="V36" s="5"/>
      <c r="W36" s="5"/>
      <c r="X36" s="5"/>
      <c r="Y36" s="5"/>
      <c r="Z36" s="5"/>
      <c r="AA36" s="5"/>
      <c r="AB36" s="5"/>
    </row>
    <row r="37" spans="1:28" s="6" customFormat="1" ht="19.899999999999999" customHeight="1" thickBot="1" x14ac:dyDescent="0.4">
      <c r="A37" s="5"/>
      <c r="B37" s="541" t="s">
        <v>42</v>
      </c>
      <c r="C37" s="542"/>
      <c r="D37" s="542"/>
      <c r="E37" s="542"/>
      <c r="F37" s="542"/>
      <c r="G37" s="543"/>
      <c r="H37" s="492">
        <f>SUM(H32:H36)</f>
        <v>0</v>
      </c>
      <c r="I37" s="5"/>
      <c r="J37" s="5"/>
      <c r="K37" s="5"/>
      <c r="L37" s="5"/>
      <c r="M37" s="5"/>
      <c r="N37" s="5"/>
      <c r="O37" s="5"/>
      <c r="P37" s="5"/>
      <c r="Q37" s="5"/>
      <c r="R37" s="5"/>
      <c r="S37" s="5"/>
      <c r="T37" s="5"/>
      <c r="U37" s="5"/>
      <c r="V37" s="5"/>
      <c r="W37" s="5"/>
      <c r="X37" s="5"/>
      <c r="Y37" s="5"/>
      <c r="Z37" s="5"/>
      <c r="AA37" s="5"/>
      <c r="AB37" s="5"/>
    </row>
    <row r="38" spans="1:28" s="6" customFormat="1" ht="16.149999999999999" customHeight="1" x14ac:dyDescent="0.35">
      <c r="A38" s="5"/>
      <c r="B38" s="148"/>
      <c r="C38" s="148"/>
      <c r="D38" s="192" t="s">
        <v>43</v>
      </c>
      <c r="E38" s="149"/>
      <c r="F38" s="150"/>
      <c r="G38" s="150"/>
      <c r="H38" s="151"/>
      <c r="I38" s="5"/>
      <c r="J38" s="5"/>
      <c r="K38" s="5"/>
      <c r="L38" s="5"/>
      <c r="M38" s="5"/>
      <c r="N38" s="5"/>
      <c r="O38" s="5"/>
      <c r="P38" s="5"/>
      <c r="Q38" s="5"/>
      <c r="R38" s="5"/>
      <c r="S38" s="5"/>
      <c r="T38" s="5"/>
      <c r="U38" s="5"/>
      <c r="V38" s="5"/>
      <c r="W38" s="5"/>
      <c r="X38" s="5"/>
      <c r="Y38" s="5"/>
      <c r="Z38" s="5"/>
      <c r="AA38" s="5"/>
      <c r="AB38" s="5"/>
    </row>
    <row r="39" spans="1:28" s="153" customFormat="1" ht="77.45" customHeight="1" x14ac:dyDescent="0.35">
      <c r="A39" s="152"/>
      <c r="B39" s="71">
        <v>14</v>
      </c>
      <c r="C39" s="95" t="s">
        <v>70</v>
      </c>
      <c r="D39" s="18" t="s">
        <v>86</v>
      </c>
      <c r="E39" s="19" t="s">
        <v>40</v>
      </c>
      <c r="F39" s="391">
        <v>5670</v>
      </c>
      <c r="G39" s="451">
        <v>0</v>
      </c>
      <c r="H39" s="476">
        <f>F39*G39</f>
        <v>0</v>
      </c>
      <c r="I39" s="152"/>
      <c r="J39" s="152"/>
      <c r="K39" s="152"/>
      <c r="L39" s="152"/>
      <c r="M39" s="152"/>
      <c r="N39" s="152"/>
      <c r="O39" s="152"/>
      <c r="P39" s="152"/>
      <c r="Q39" s="152"/>
      <c r="R39" s="152"/>
      <c r="S39" s="152"/>
      <c r="T39" s="152"/>
      <c r="U39" s="152"/>
      <c r="V39" s="152"/>
      <c r="W39" s="152"/>
      <c r="X39" s="152"/>
      <c r="Y39" s="152"/>
      <c r="Z39" s="152"/>
      <c r="AA39" s="152"/>
      <c r="AB39" s="152"/>
    </row>
    <row r="40" spans="1:28" s="5" customFormat="1" ht="38.25" customHeight="1" x14ac:dyDescent="0.35">
      <c r="B40" s="71">
        <f>B39+1</f>
        <v>15</v>
      </c>
      <c r="C40" s="95" t="s">
        <v>122</v>
      </c>
      <c r="D40" s="7" t="s">
        <v>316</v>
      </c>
      <c r="E40" s="19" t="s">
        <v>40</v>
      </c>
      <c r="F40" s="391">
        <v>470</v>
      </c>
      <c r="G40" s="451">
        <v>0</v>
      </c>
      <c r="H40" s="476">
        <f>F40*G40</f>
        <v>0</v>
      </c>
    </row>
    <row r="41" spans="1:28" s="6" customFormat="1" ht="18.75" x14ac:dyDescent="0.35">
      <c r="A41" s="5"/>
      <c r="B41" s="71">
        <f t="shared" ref="B41:B43" si="2">B40+1</f>
        <v>16</v>
      </c>
      <c r="C41" s="95" t="s">
        <v>123</v>
      </c>
      <c r="D41" s="18" t="s">
        <v>90</v>
      </c>
      <c r="E41" s="19" t="s">
        <v>39</v>
      </c>
      <c r="F41" s="391">
        <v>18710</v>
      </c>
      <c r="G41" s="451">
        <v>0</v>
      </c>
      <c r="H41" s="476">
        <f t="shared" ref="H41:H43" si="3">F41*G41</f>
        <v>0</v>
      </c>
      <c r="I41" s="5"/>
      <c r="J41" s="5"/>
      <c r="K41" s="5"/>
      <c r="L41" s="5"/>
      <c r="M41" s="5"/>
      <c r="N41" s="5"/>
      <c r="O41" s="5"/>
      <c r="P41" s="5"/>
      <c r="Q41" s="5"/>
      <c r="R41" s="5"/>
      <c r="S41" s="5"/>
      <c r="T41" s="5"/>
      <c r="U41" s="5"/>
      <c r="V41" s="5"/>
      <c r="W41" s="5"/>
      <c r="X41" s="5"/>
      <c r="Y41" s="5"/>
      <c r="Z41" s="5"/>
      <c r="AA41" s="5"/>
      <c r="AB41" s="5"/>
    </row>
    <row r="42" spans="1:28" ht="18.75" x14ac:dyDescent="0.35">
      <c r="B42" s="71">
        <f t="shared" si="2"/>
        <v>17</v>
      </c>
      <c r="C42" s="95" t="s">
        <v>294</v>
      </c>
      <c r="D42" s="18" t="s">
        <v>295</v>
      </c>
      <c r="E42" s="73" t="s">
        <v>41</v>
      </c>
      <c r="F42" s="391">
        <v>5</v>
      </c>
      <c r="G42" s="451">
        <v>0</v>
      </c>
      <c r="H42" s="476">
        <f t="shared" si="3"/>
        <v>0</v>
      </c>
    </row>
    <row r="43" spans="1:28" ht="38.25" thickBot="1" x14ac:dyDescent="0.4">
      <c r="B43" s="71">
        <f t="shared" si="2"/>
        <v>18</v>
      </c>
      <c r="C43" s="186" t="s">
        <v>251</v>
      </c>
      <c r="D43" s="365" t="s">
        <v>296</v>
      </c>
      <c r="E43" s="98" t="s">
        <v>39</v>
      </c>
      <c r="F43" s="394">
        <v>6000</v>
      </c>
      <c r="G43" s="451">
        <v>0</v>
      </c>
      <c r="H43" s="476">
        <f t="shared" si="3"/>
        <v>0</v>
      </c>
    </row>
    <row r="44" spans="1:28" s="6" customFormat="1" ht="20.25" customHeight="1" thickBot="1" x14ac:dyDescent="0.4">
      <c r="A44" s="5"/>
      <c r="B44" s="535" t="s">
        <v>44</v>
      </c>
      <c r="C44" s="536"/>
      <c r="D44" s="536"/>
      <c r="E44" s="536"/>
      <c r="F44" s="536"/>
      <c r="G44" s="537"/>
      <c r="H44" s="492">
        <f>SUM(H39:H43)</f>
        <v>0</v>
      </c>
      <c r="I44" s="5"/>
      <c r="J44" s="5"/>
      <c r="K44" s="5"/>
      <c r="L44" s="5"/>
      <c r="M44" s="5"/>
      <c r="N44" s="5"/>
      <c r="O44" s="5"/>
      <c r="P44" s="5"/>
      <c r="Q44" s="5"/>
      <c r="R44" s="5"/>
      <c r="S44" s="5"/>
      <c r="T44" s="5"/>
      <c r="U44" s="5"/>
      <c r="V44" s="5"/>
      <c r="W44" s="5"/>
      <c r="X44" s="5"/>
      <c r="Y44" s="5"/>
      <c r="Z44" s="5"/>
      <c r="AA44" s="5"/>
      <c r="AB44" s="5"/>
    </row>
    <row r="45" spans="1:28" s="6" customFormat="1" ht="16.899999999999999" customHeight="1" thickBot="1" x14ac:dyDescent="0.4">
      <c r="A45" s="5"/>
      <c r="B45" s="154"/>
      <c r="C45" s="155"/>
      <c r="D45" s="192" t="s">
        <v>45</v>
      </c>
      <c r="E45" s="156"/>
      <c r="F45" s="157"/>
      <c r="G45" s="157"/>
      <c r="H45" s="158"/>
      <c r="I45" s="5"/>
      <c r="J45" s="5"/>
      <c r="K45" s="5"/>
      <c r="L45" s="5"/>
      <c r="M45" s="5"/>
      <c r="N45" s="5"/>
      <c r="O45" s="5"/>
      <c r="P45" s="5"/>
      <c r="Q45" s="5"/>
      <c r="R45" s="5"/>
      <c r="S45" s="5"/>
      <c r="T45" s="5"/>
      <c r="U45" s="5"/>
      <c r="V45" s="5"/>
      <c r="W45" s="5"/>
      <c r="X45" s="5"/>
      <c r="Y45" s="5"/>
      <c r="Z45" s="5"/>
      <c r="AA45" s="5"/>
      <c r="AB45" s="5"/>
    </row>
    <row r="46" spans="1:28" s="6" customFormat="1" ht="50.25" customHeight="1" x14ac:dyDescent="0.35">
      <c r="A46" s="5"/>
      <c r="B46" s="8">
        <v>19</v>
      </c>
      <c r="C46" s="94" t="s">
        <v>72</v>
      </c>
      <c r="D46" s="46" t="s">
        <v>145</v>
      </c>
      <c r="E46" s="21" t="s">
        <v>40</v>
      </c>
      <c r="F46" s="390">
        <v>5700</v>
      </c>
      <c r="G46" s="472">
        <v>0</v>
      </c>
      <c r="H46" s="475">
        <f t="shared" ref="H46:H49" si="4">(F46*G46)</f>
        <v>0</v>
      </c>
      <c r="I46" s="5"/>
      <c r="J46" s="5"/>
      <c r="K46" s="5"/>
      <c r="L46" s="5"/>
      <c r="M46" s="5"/>
      <c r="N46" s="5"/>
      <c r="O46" s="5"/>
      <c r="P46" s="5"/>
      <c r="Q46" s="5"/>
      <c r="R46" s="5"/>
      <c r="S46" s="5"/>
      <c r="T46" s="5"/>
      <c r="U46" s="5"/>
      <c r="V46" s="5"/>
      <c r="W46" s="5"/>
      <c r="X46" s="5"/>
      <c r="Y46" s="5"/>
      <c r="Z46" s="5"/>
      <c r="AA46" s="5"/>
      <c r="AB46" s="5"/>
    </row>
    <row r="47" spans="1:28" s="6" customFormat="1" ht="42.75" customHeight="1" x14ac:dyDescent="0.35">
      <c r="A47" s="5"/>
      <c r="B47" s="71">
        <f>B46+1</f>
        <v>20</v>
      </c>
      <c r="C47" s="95" t="s">
        <v>73</v>
      </c>
      <c r="D47" s="7" t="s">
        <v>124</v>
      </c>
      <c r="E47" s="73" t="s">
        <v>39</v>
      </c>
      <c r="F47" s="391">
        <v>10610</v>
      </c>
      <c r="G47" s="451">
        <v>0</v>
      </c>
      <c r="H47" s="476">
        <f>(F47*G47)</f>
        <v>0</v>
      </c>
      <c r="I47" s="5"/>
      <c r="J47" s="5"/>
      <c r="K47" s="5"/>
      <c r="L47" s="5"/>
      <c r="M47" s="5"/>
      <c r="N47" s="5"/>
      <c r="O47" s="5"/>
      <c r="P47" s="5"/>
      <c r="Q47" s="5"/>
      <c r="R47" s="5"/>
      <c r="S47" s="5"/>
      <c r="T47" s="5"/>
      <c r="U47" s="5"/>
      <c r="V47" s="5"/>
      <c r="W47" s="5"/>
      <c r="X47" s="5"/>
      <c r="Y47" s="5"/>
      <c r="Z47" s="5"/>
      <c r="AA47" s="5"/>
      <c r="AB47" s="5"/>
    </row>
    <row r="48" spans="1:28" ht="38.25" customHeight="1" x14ac:dyDescent="0.35">
      <c r="A48" s="79"/>
      <c r="B48" s="71">
        <f t="shared" ref="B48:B49" si="5">B47+1</f>
        <v>21</v>
      </c>
      <c r="C48" s="90" t="s">
        <v>162</v>
      </c>
      <c r="D48" s="91" t="s">
        <v>88</v>
      </c>
      <c r="E48" s="92" t="s">
        <v>38</v>
      </c>
      <c r="F48" s="395">
        <v>105</v>
      </c>
      <c r="G48" s="451">
        <v>0</v>
      </c>
      <c r="H48" s="476">
        <f>(F48*G48)</f>
        <v>0</v>
      </c>
      <c r="I48"/>
      <c r="J48"/>
      <c r="K48"/>
      <c r="L48"/>
      <c r="M48"/>
      <c r="N48"/>
      <c r="O48"/>
      <c r="P48"/>
      <c r="Q48"/>
      <c r="R48"/>
      <c r="S48"/>
      <c r="T48"/>
      <c r="U48"/>
      <c r="V48"/>
      <c r="W48"/>
      <c r="X48"/>
      <c r="Y48"/>
      <c r="Z48"/>
      <c r="AA48"/>
      <c r="AB48"/>
    </row>
    <row r="49" spans="1:28" s="6" customFormat="1" ht="27" customHeight="1" thickBot="1" x14ac:dyDescent="0.4">
      <c r="A49" s="5"/>
      <c r="B49" s="17">
        <f t="shared" si="5"/>
        <v>22</v>
      </c>
      <c r="C49" s="146" t="s">
        <v>297</v>
      </c>
      <c r="D49" s="147" t="s">
        <v>298</v>
      </c>
      <c r="E49" s="16" t="s">
        <v>38</v>
      </c>
      <c r="F49" s="393">
        <v>960</v>
      </c>
      <c r="G49" s="477">
        <v>0</v>
      </c>
      <c r="H49" s="478">
        <f t="shared" si="4"/>
        <v>0</v>
      </c>
      <c r="I49" s="5"/>
      <c r="J49" s="5"/>
      <c r="K49" s="5"/>
      <c r="L49" s="5"/>
      <c r="M49" s="5"/>
      <c r="N49" s="5"/>
      <c r="O49" s="5"/>
      <c r="P49" s="5"/>
      <c r="Q49" s="5"/>
      <c r="R49" s="5"/>
      <c r="S49" s="5"/>
      <c r="T49" s="5"/>
      <c r="U49" s="5"/>
      <c r="V49" s="5"/>
      <c r="W49" s="5"/>
      <c r="X49" s="5"/>
      <c r="Y49" s="5"/>
      <c r="Z49" s="5"/>
      <c r="AA49" s="5"/>
      <c r="AB49" s="5"/>
    </row>
    <row r="50" spans="1:28" s="6" customFormat="1" ht="22.5" customHeight="1" thickBot="1" x14ac:dyDescent="0.3">
      <c r="A50" s="5"/>
      <c r="B50" s="613" t="s">
        <v>46</v>
      </c>
      <c r="C50" s="614"/>
      <c r="D50" s="614"/>
      <c r="E50" s="614"/>
      <c r="F50" s="614"/>
      <c r="G50" s="614"/>
      <c r="H50" s="491">
        <f>SUM(H46:H49)</f>
        <v>0</v>
      </c>
      <c r="I50" s="5"/>
      <c r="J50" s="5"/>
      <c r="K50" s="5"/>
      <c r="L50" s="5"/>
      <c r="M50" s="5"/>
      <c r="N50" s="5"/>
      <c r="O50" s="5"/>
      <c r="P50" s="5"/>
      <c r="Q50" s="5"/>
      <c r="R50" s="5"/>
      <c r="S50" s="5"/>
      <c r="T50" s="5"/>
      <c r="U50" s="5"/>
      <c r="V50" s="5"/>
      <c r="W50" s="5"/>
      <c r="X50" s="5"/>
      <c r="Y50" s="5"/>
      <c r="Z50" s="5"/>
      <c r="AA50" s="5"/>
      <c r="AB50" s="5"/>
    </row>
    <row r="51" spans="1:28" ht="19.5" thickBot="1" x14ac:dyDescent="0.4">
      <c r="A51" s="2"/>
      <c r="B51" s="47"/>
      <c r="C51" s="48"/>
      <c r="D51" s="49" t="s">
        <v>244</v>
      </c>
      <c r="E51" s="53"/>
      <c r="F51" s="48"/>
      <c r="G51" s="48"/>
      <c r="H51" s="24"/>
      <c r="I51"/>
      <c r="J51"/>
      <c r="K51"/>
      <c r="L51"/>
      <c r="M51"/>
      <c r="N51"/>
      <c r="O51"/>
      <c r="P51"/>
      <c r="Q51"/>
      <c r="R51"/>
      <c r="S51"/>
      <c r="T51"/>
      <c r="U51"/>
      <c r="V51"/>
      <c r="W51"/>
      <c r="X51"/>
      <c r="Y51"/>
      <c r="Z51"/>
      <c r="AA51"/>
      <c r="AB51"/>
    </row>
    <row r="52" spans="1:28" ht="19.5" thickBot="1" x14ac:dyDescent="0.4">
      <c r="A52" s="2"/>
      <c r="B52" s="50"/>
      <c r="C52" s="51"/>
      <c r="D52" s="52" t="s">
        <v>236</v>
      </c>
      <c r="E52" s="69"/>
      <c r="F52" s="53"/>
      <c r="G52" s="53"/>
      <c r="H52" s="25"/>
      <c r="I52"/>
      <c r="J52"/>
      <c r="K52"/>
      <c r="L52"/>
      <c r="M52"/>
      <c r="N52"/>
      <c r="O52"/>
      <c r="P52"/>
      <c r="Q52"/>
      <c r="R52"/>
      <c r="S52"/>
      <c r="T52"/>
      <c r="U52"/>
      <c r="V52"/>
      <c r="W52"/>
      <c r="X52"/>
      <c r="Y52"/>
      <c r="Z52"/>
      <c r="AA52"/>
      <c r="AB52"/>
    </row>
    <row r="53" spans="1:28" ht="60.75" customHeight="1" x14ac:dyDescent="0.35">
      <c r="A53" s="2"/>
      <c r="B53" s="96">
        <v>23</v>
      </c>
      <c r="C53" s="94" t="s">
        <v>125</v>
      </c>
      <c r="D53" s="46" t="s">
        <v>187</v>
      </c>
      <c r="E53" s="20" t="s">
        <v>41</v>
      </c>
      <c r="F53" s="390">
        <v>29</v>
      </c>
      <c r="G53" s="472">
        <v>0</v>
      </c>
      <c r="H53" s="466">
        <f t="shared" ref="H53:H61" si="6">(F53*G53)</f>
        <v>0</v>
      </c>
      <c r="I53"/>
      <c r="J53"/>
      <c r="K53"/>
      <c r="L53"/>
      <c r="M53"/>
      <c r="N53"/>
      <c r="O53"/>
      <c r="P53"/>
      <c r="Q53"/>
      <c r="R53"/>
      <c r="S53"/>
      <c r="T53"/>
      <c r="U53"/>
      <c r="V53"/>
      <c r="W53"/>
      <c r="X53"/>
      <c r="Y53"/>
      <c r="Z53"/>
      <c r="AA53"/>
      <c r="AB53"/>
    </row>
    <row r="54" spans="1:28" ht="60.75" customHeight="1" x14ac:dyDescent="0.35">
      <c r="A54" s="2"/>
      <c r="B54" s="97">
        <v>24</v>
      </c>
      <c r="C54" s="95" t="s">
        <v>125</v>
      </c>
      <c r="D54" s="7" t="s">
        <v>188</v>
      </c>
      <c r="E54" s="19" t="s">
        <v>41</v>
      </c>
      <c r="F54" s="391">
        <v>15</v>
      </c>
      <c r="G54" s="451">
        <v>0</v>
      </c>
      <c r="H54" s="467">
        <f t="shared" si="6"/>
        <v>0</v>
      </c>
      <c r="I54"/>
      <c r="J54"/>
      <c r="K54"/>
      <c r="L54"/>
      <c r="M54"/>
      <c r="N54"/>
      <c r="O54"/>
      <c r="P54"/>
      <c r="Q54"/>
      <c r="R54"/>
      <c r="S54"/>
      <c r="T54"/>
      <c r="U54"/>
      <c r="V54"/>
      <c r="W54"/>
      <c r="X54"/>
      <c r="Y54"/>
      <c r="Z54"/>
      <c r="AA54"/>
      <c r="AB54"/>
    </row>
    <row r="55" spans="1:28" ht="56.25" x14ac:dyDescent="0.35">
      <c r="A55" s="2"/>
      <c r="B55" s="97">
        <v>25</v>
      </c>
      <c r="C55" s="95" t="s">
        <v>125</v>
      </c>
      <c r="D55" s="7" t="s">
        <v>189</v>
      </c>
      <c r="E55" s="19" t="s">
        <v>41</v>
      </c>
      <c r="F55" s="391">
        <v>10</v>
      </c>
      <c r="G55" s="451">
        <v>0</v>
      </c>
      <c r="H55" s="467">
        <f t="shared" si="6"/>
        <v>0</v>
      </c>
      <c r="I55"/>
      <c r="J55"/>
      <c r="K55"/>
      <c r="L55"/>
      <c r="M55"/>
      <c r="N55"/>
      <c r="O55"/>
      <c r="P55"/>
      <c r="Q55"/>
      <c r="R55"/>
      <c r="S55"/>
      <c r="T55"/>
      <c r="U55"/>
      <c r="V55"/>
      <c r="W55"/>
      <c r="X55"/>
      <c r="Y55"/>
      <c r="Z55"/>
      <c r="AA55"/>
      <c r="AB55"/>
    </row>
    <row r="56" spans="1:28" ht="75" x14ac:dyDescent="0.35">
      <c r="A56" s="2"/>
      <c r="B56" s="97">
        <v>26</v>
      </c>
      <c r="C56" s="95" t="s">
        <v>125</v>
      </c>
      <c r="D56" s="7" t="s">
        <v>201</v>
      </c>
      <c r="E56" s="19" t="s">
        <v>41</v>
      </c>
      <c r="F56" s="391">
        <v>7</v>
      </c>
      <c r="G56" s="451">
        <v>0</v>
      </c>
      <c r="H56" s="467">
        <f t="shared" si="6"/>
        <v>0</v>
      </c>
      <c r="I56"/>
      <c r="J56"/>
      <c r="K56"/>
      <c r="L56"/>
      <c r="M56"/>
      <c r="N56"/>
      <c r="O56"/>
      <c r="P56"/>
      <c r="Q56"/>
      <c r="R56"/>
      <c r="S56"/>
      <c r="T56"/>
      <c r="U56"/>
      <c r="V56"/>
      <c r="W56"/>
      <c r="X56"/>
      <c r="Y56"/>
      <c r="Z56"/>
      <c r="AA56"/>
      <c r="AB56"/>
    </row>
    <row r="57" spans="1:28" ht="67.5" customHeight="1" x14ac:dyDescent="0.35">
      <c r="A57" s="2"/>
      <c r="B57" s="97">
        <v>27</v>
      </c>
      <c r="C57" s="95" t="s">
        <v>125</v>
      </c>
      <c r="D57" s="7" t="s">
        <v>363</v>
      </c>
      <c r="E57" s="19" t="s">
        <v>41</v>
      </c>
      <c r="F57" s="391">
        <v>6</v>
      </c>
      <c r="G57" s="451">
        <v>0</v>
      </c>
      <c r="H57" s="467">
        <f t="shared" si="6"/>
        <v>0</v>
      </c>
      <c r="I57"/>
      <c r="J57"/>
      <c r="K57"/>
      <c r="L57"/>
      <c r="M57"/>
      <c r="N57"/>
      <c r="O57"/>
      <c r="P57"/>
      <c r="Q57"/>
      <c r="R57"/>
      <c r="S57"/>
      <c r="T57"/>
      <c r="U57"/>
      <c r="V57"/>
      <c r="W57"/>
      <c r="X57"/>
      <c r="Y57"/>
      <c r="Z57"/>
      <c r="AA57"/>
      <c r="AB57"/>
    </row>
    <row r="58" spans="1:28" ht="75" x14ac:dyDescent="0.35">
      <c r="A58" s="2"/>
      <c r="B58" s="162">
        <v>28</v>
      </c>
      <c r="C58" s="95" t="s">
        <v>125</v>
      </c>
      <c r="D58" s="7" t="s">
        <v>93</v>
      </c>
      <c r="E58" s="19" t="s">
        <v>38</v>
      </c>
      <c r="F58" s="391">
        <v>190</v>
      </c>
      <c r="G58" s="451">
        <v>0</v>
      </c>
      <c r="H58" s="467">
        <f t="shared" si="6"/>
        <v>0</v>
      </c>
      <c r="I58"/>
      <c r="J58"/>
      <c r="K58"/>
      <c r="L58"/>
      <c r="M58"/>
      <c r="N58"/>
      <c r="O58"/>
      <c r="P58"/>
      <c r="Q58"/>
      <c r="R58"/>
      <c r="S58"/>
      <c r="T58"/>
      <c r="U58"/>
      <c r="V58"/>
      <c r="W58"/>
      <c r="X58"/>
      <c r="Y58"/>
      <c r="Z58"/>
      <c r="AA58"/>
      <c r="AB58"/>
    </row>
    <row r="59" spans="1:28" ht="57" thickBot="1" x14ac:dyDescent="0.4">
      <c r="A59" s="2"/>
      <c r="B59" s="34">
        <v>29</v>
      </c>
      <c r="C59" s="146" t="s">
        <v>128</v>
      </c>
      <c r="D59" s="147" t="s">
        <v>359</v>
      </c>
      <c r="E59" s="191" t="s">
        <v>40</v>
      </c>
      <c r="F59" s="393">
        <v>4.72</v>
      </c>
      <c r="G59" s="477">
        <v>0</v>
      </c>
      <c r="H59" s="468">
        <f t="shared" si="6"/>
        <v>0</v>
      </c>
      <c r="I59"/>
      <c r="J59"/>
      <c r="K59"/>
      <c r="L59"/>
      <c r="M59"/>
      <c r="N59"/>
      <c r="O59"/>
      <c r="P59"/>
      <c r="Q59"/>
      <c r="R59"/>
      <c r="S59"/>
      <c r="T59"/>
      <c r="U59"/>
      <c r="V59"/>
      <c r="W59"/>
      <c r="X59"/>
      <c r="Y59"/>
      <c r="Z59"/>
      <c r="AA59"/>
      <c r="AB59"/>
    </row>
    <row r="60" spans="1:28" ht="19.5" thickBot="1" x14ac:dyDescent="0.4">
      <c r="A60" s="2"/>
      <c r="B60" s="244"/>
      <c r="C60" s="245"/>
      <c r="D60" s="246" t="s">
        <v>237</v>
      </c>
      <c r="E60" s="308"/>
      <c r="F60" s="464"/>
      <c r="G60" s="464"/>
      <c r="H60" s="527"/>
      <c r="I60"/>
      <c r="J60"/>
      <c r="K60"/>
      <c r="L60"/>
      <c r="M60"/>
      <c r="N60"/>
      <c r="O60"/>
      <c r="P60"/>
      <c r="Q60"/>
      <c r="R60"/>
      <c r="S60"/>
      <c r="T60"/>
      <c r="U60"/>
      <c r="V60"/>
      <c r="W60"/>
      <c r="X60"/>
      <c r="Y60"/>
      <c r="Z60"/>
      <c r="AA60"/>
      <c r="AB60"/>
    </row>
    <row r="61" spans="1:28" ht="57" thickBot="1" x14ac:dyDescent="0.4">
      <c r="A61" s="2"/>
      <c r="B61" s="329">
        <v>30</v>
      </c>
      <c r="C61" s="317" t="s">
        <v>148</v>
      </c>
      <c r="D61" s="195" t="s">
        <v>149</v>
      </c>
      <c r="E61" s="250" t="s">
        <v>39</v>
      </c>
      <c r="F61" s="397">
        <v>702</v>
      </c>
      <c r="G61" s="164">
        <v>0</v>
      </c>
      <c r="H61" s="528">
        <f t="shared" si="6"/>
        <v>0</v>
      </c>
      <c r="I61"/>
      <c r="J61"/>
      <c r="K61"/>
      <c r="L61"/>
      <c r="M61"/>
      <c r="N61"/>
      <c r="O61"/>
      <c r="P61"/>
      <c r="Q61"/>
      <c r="R61"/>
      <c r="S61"/>
      <c r="T61"/>
      <c r="U61"/>
      <c r="V61"/>
      <c r="W61"/>
      <c r="X61"/>
      <c r="Y61"/>
      <c r="Z61"/>
      <c r="AA61"/>
      <c r="AB61"/>
    </row>
    <row r="62" spans="1:28" ht="19.5" thickBot="1" x14ac:dyDescent="0.4">
      <c r="A62" s="2"/>
      <c r="B62" s="163"/>
      <c r="C62" s="77"/>
      <c r="D62" s="49" t="s">
        <v>301</v>
      </c>
      <c r="E62" s="78"/>
      <c r="F62" s="397"/>
      <c r="G62" s="397"/>
      <c r="H62" s="470"/>
      <c r="I62"/>
      <c r="J62"/>
      <c r="K62"/>
      <c r="L62"/>
      <c r="M62"/>
      <c r="N62"/>
      <c r="O62"/>
      <c r="P62"/>
      <c r="Q62"/>
      <c r="R62"/>
      <c r="S62"/>
      <c r="T62"/>
      <c r="U62"/>
      <c r="V62"/>
      <c r="W62"/>
      <c r="X62"/>
      <c r="Y62"/>
      <c r="Z62"/>
      <c r="AA62"/>
      <c r="AB62"/>
    </row>
    <row r="63" spans="1:28" ht="93.75" x14ac:dyDescent="0.35">
      <c r="A63" s="2"/>
      <c r="B63" s="299">
        <v>31</v>
      </c>
      <c r="C63" s="94" t="s">
        <v>129</v>
      </c>
      <c r="D63" s="46" t="s">
        <v>130</v>
      </c>
      <c r="E63" s="20" t="s">
        <v>41</v>
      </c>
      <c r="F63" s="390">
        <v>220</v>
      </c>
      <c r="G63" s="472">
        <v>0</v>
      </c>
      <c r="H63" s="466">
        <f t="shared" ref="H63:H69" si="7">(F63*G63)</f>
        <v>0</v>
      </c>
      <c r="I63"/>
      <c r="J63"/>
      <c r="K63"/>
      <c r="L63"/>
      <c r="M63"/>
      <c r="N63"/>
      <c r="O63"/>
      <c r="P63"/>
      <c r="Q63"/>
      <c r="R63"/>
      <c r="S63"/>
      <c r="T63"/>
      <c r="U63"/>
      <c r="V63"/>
      <c r="W63"/>
      <c r="X63"/>
      <c r="Y63"/>
      <c r="Z63"/>
      <c r="AA63"/>
      <c r="AB63"/>
    </row>
    <row r="64" spans="1:28" ht="75.75" customHeight="1" x14ac:dyDescent="0.35">
      <c r="A64" s="2"/>
      <c r="B64" s="162">
        <v>32</v>
      </c>
      <c r="C64" s="95" t="s">
        <v>128</v>
      </c>
      <c r="D64" s="7" t="s">
        <v>360</v>
      </c>
      <c r="E64" s="19" t="s">
        <v>40</v>
      </c>
      <c r="F64" s="391">
        <v>2.64</v>
      </c>
      <c r="G64" s="451">
        <v>0</v>
      </c>
      <c r="H64" s="467">
        <f>(F64*G64)</f>
        <v>0</v>
      </c>
      <c r="I64"/>
      <c r="J64"/>
      <c r="K64"/>
      <c r="L64"/>
      <c r="M64"/>
      <c r="N64"/>
      <c r="O64"/>
      <c r="P64"/>
      <c r="Q64"/>
      <c r="R64"/>
      <c r="S64"/>
      <c r="T64"/>
      <c r="U64"/>
      <c r="V64"/>
      <c r="W64"/>
      <c r="X64"/>
      <c r="Y64"/>
      <c r="Z64"/>
      <c r="AA64"/>
      <c r="AB64"/>
    </row>
    <row r="65" spans="1:32" ht="75" x14ac:dyDescent="0.35">
      <c r="A65" s="2"/>
      <c r="B65" s="162">
        <v>33</v>
      </c>
      <c r="C65" s="95" t="s">
        <v>129</v>
      </c>
      <c r="D65" s="7" t="s">
        <v>356</v>
      </c>
      <c r="E65" s="19" t="s">
        <v>41</v>
      </c>
      <c r="F65" s="391">
        <v>4</v>
      </c>
      <c r="G65" s="451">
        <v>0</v>
      </c>
      <c r="H65" s="467">
        <f>(F65*G65)</f>
        <v>0</v>
      </c>
      <c r="I65"/>
      <c r="J65"/>
      <c r="K65"/>
      <c r="L65"/>
      <c r="M65"/>
      <c r="N65"/>
      <c r="O65"/>
      <c r="P65"/>
      <c r="Q65"/>
      <c r="R65"/>
      <c r="S65"/>
      <c r="T65"/>
      <c r="U65"/>
      <c r="V65"/>
      <c r="W65"/>
      <c r="X65"/>
      <c r="Y65"/>
      <c r="Z65"/>
      <c r="AA65"/>
      <c r="AB65"/>
    </row>
    <row r="66" spans="1:32" ht="112.5" x14ac:dyDescent="0.35">
      <c r="A66" s="2"/>
      <c r="B66" s="162">
        <v>34</v>
      </c>
      <c r="C66" s="95" t="s">
        <v>129</v>
      </c>
      <c r="D66" s="7" t="s">
        <v>362</v>
      </c>
      <c r="E66" s="19" t="s">
        <v>41</v>
      </c>
      <c r="F66" s="391">
        <v>50</v>
      </c>
      <c r="G66" s="451">
        <v>0</v>
      </c>
      <c r="H66" s="467">
        <f t="shared" si="7"/>
        <v>0</v>
      </c>
      <c r="I66"/>
      <c r="J66"/>
      <c r="K66"/>
      <c r="L66"/>
      <c r="M66"/>
      <c r="N66"/>
      <c r="O66"/>
      <c r="P66"/>
      <c r="Q66"/>
      <c r="R66"/>
      <c r="S66"/>
      <c r="T66"/>
      <c r="U66"/>
      <c r="V66"/>
      <c r="W66"/>
      <c r="X66"/>
      <c r="Y66"/>
      <c r="Z66"/>
      <c r="AA66"/>
      <c r="AB66"/>
    </row>
    <row r="67" spans="1:32" ht="75.75" customHeight="1" x14ac:dyDescent="0.35">
      <c r="A67" s="2"/>
      <c r="B67" s="162">
        <v>35</v>
      </c>
      <c r="C67" s="95" t="s">
        <v>125</v>
      </c>
      <c r="D67" s="7" t="s">
        <v>358</v>
      </c>
      <c r="E67" s="19" t="s">
        <v>38</v>
      </c>
      <c r="F67" s="391">
        <v>57.5</v>
      </c>
      <c r="G67" s="451">
        <v>0</v>
      </c>
      <c r="H67" s="467">
        <f t="shared" ref="H67" si="8">(F67*G67)</f>
        <v>0</v>
      </c>
      <c r="I67"/>
      <c r="J67"/>
      <c r="K67"/>
      <c r="L67"/>
      <c r="M67"/>
      <c r="N67"/>
      <c r="O67"/>
      <c r="P67"/>
      <c r="Q67"/>
      <c r="R67"/>
      <c r="S67"/>
      <c r="T67"/>
      <c r="U67"/>
      <c r="V67"/>
      <c r="W67"/>
      <c r="X67"/>
      <c r="Y67"/>
      <c r="Z67"/>
      <c r="AA67"/>
      <c r="AB67"/>
    </row>
    <row r="68" spans="1:32" ht="59.25" customHeight="1" x14ac:dyDescent="0.35">
      <c r="A68" s="2"/>
      <c r="B68" s="162">
        <v>36</v>
      </c>
      <c r="C68" s="95" t="s">
        <v>128</v>
      </c>
      <c r="D68" s="7" t="s">
        <v>361</v>
      </c>
      <c r="E68" s="19" t="s">
        <v>40</v>
      </c>
      <c r="F68" s="391">
        <v>0.78300000000000003</v>
      </c>
      <c r="G68" s="451">
        <v>0</v>
      </c>
      <c r="H68" s="467">
        <f>(F68*G68)</f>
        <v>0</v>
      </c>
      <c r="I68"/>
      <c r="J68"/>
      <c r="K68"/>
      <c r="L68"/>
      <c r="M68"/>
      <c r="N68"/>
      <c r="O68"/>
      <c r="P68"/>
      <c r="Q68"/>
      <c r="R68"/>
      <c r="S68"/>
      <c r="T68"/>
      <c r="U68"/>
      <c r="V68"/>
      <c r="W68"/>
      <c r="X68"/>
      <c r="Y68"/>
      <c r="Z68"/>
      <c r="AA68"/>
      <c r="AB68"/>
    </row>
    <row r="69" spans="1:32" ht="38.25" thickBot="1" x14ac:dyDescent="0.4">
      <c r="A69" s="2"/>
      <c r="B69" s="471">
        <v>37</v>
      </c>
      <c r="C69" s="35"/>
      <c r="D69" s="147" t="s">
        <v>357</v>
      </c>
      <c r="E69" s="191" t="s">
        <v>38</v>
      </c>
      <c r="F69" s="393">
        <v>30</v>
      </c>
      <c r="G69" s="477">
        <v>0</v>
      </c>
      <c r="H69" s="468">
        <f t="shared" si="7"/>
        <v>0</v>
      </c>
      <c r="I69"/>
      <c r="J69"/>
      <c r="K69"/>
      <c r="L69"/>
      <c r="M69"/>
      <c r="N69"/>
      <c r="O69"/>
      <c r="P69"/>
      <c r="Q69"/>
      <c r="R69"/>
      <c r="S69"/>
      <c r="T69"/>
      <c r="U69"/>
      <c r="V69"/>
      <c r="W69"/>
      <c r="X69"/>
      <c r="Y69"/>
      <c r="Z69"/>
      <c r="AA69"/>
      <c r="AB69"/>
    </row>
    <row r="70" spans="1:32" ht="22.5" customHeight="1" thickBot="1" x14ac:dyDescent="0.4">
      <c r="A70" s="2"/>
      <c r="B70" s="547" t="s">
        <v>245</v>
      </c>
      <c r="C70" s="548"/>
      <c r="D70" s="548"/>
      <c r="E70" s="548"/>
      <c r="F70" s="548"/>
      <c r="G70" s="548"/>
      <c r="H70" s="491">
        <f>SUM(H53:H69)</f>
        <v>0</v>
      </c>
      <c r="I70"/>
      <c r="J70"/>
      <c r="K70"/>
      <c r="L70"/>
      <c r="M70"/>
      <c r="N70"/>
      <c r="O70"/>
      <c r="P70"/>
      <c r="Q70"/>
      <c r="R70"/>
      <c r="S70"/>
      <c r="T70"/>
      <c r="U70"/>
      <c r="V70"/>
      <c r="W70"/>
      <c r="X70"/>
      <c r="Y70"/>
      <c r="Z70"/>
      <c r="AA70"/>
      <c r="AB70"/>
    </row>
    <row r="71" spans="1:32" ht="19.5" thickBot="1" x14ac:dyDescent="0.4">
      <c r="E71" s="351"/>
    </row>
    <row r="72" spans="1:32" ht="29.25" customHeight="1" thickBot="1" x14ac:dyDescent="0.4">
      <c r="A72" s="10"/>
      <c r="B72" s="39"/>
      <c r="C72" s="85"/>
      <c r="D72" s="658" t="s">
        <v>302</v>
      </c>
      <c r="E72" s="659"/>
      <c r="F72" s="659"/>
      <c r="G72" s="660"/>
      <c r="H72" s="86"/>
    </row>
    <row r="73" spans="1:32" ht="18.75" x14ac:dyDescent="0.35">
      <c r="A73" s="10"/>
      <c r="B73" s="31"/>
      <c r="C73" s="32"/>
      <c r="D73" s="87" t="s">
        <v>49</v>
      </c>
      <c r="E73" s="87"/>
      <c r="F73" s="88"/>
      <c r="G73" s="332"/>
      <c r="H73" s="494">
        <f>H30</f>
        <v>0</v>
      </c>
    </row>
    <row r="74" spans="1:32" ht="18.75" x14ac:dyDescent="0.35">
      <c r="A74" s="10"/>
      <c r="B74" s="33"/>
      <c r="C74" s="9"/>
      <c r="D74" s="65" t="s">
        <v>50</v>
      </c>
      <c r="E74" s="65"/>
      <c r="F74" s="66"/>
      <c r="G74" s="261"/>
      <c r="H74" s="495">
        <f>H37</f>
        <v>0</v>
      </c>
    </row>
    <row r="75" spans="1:32" s="2" customFormat="1" ht="18.75" x14ac:dyDescent="0.35">
      <c r="A75" s="10"/>
      <c r="B75" s="58"/>
      <c r="C75" s="59"/>
      <c r="D75" s="65" t="s">
        <v>51</v>
      </c>
      <c r="E75" s="67"/>
      <c r="F75" s="66"/>
      <c r="G75" s="261"/>
      <c r="H75" s="495">
        <f>H44</f>
        <v>0</v>
      </c>
    </row>
    <row r="76" spans="1:32" s="2" customFormat="1" ht="18.75" x14ac:dyDescent="0.35">
      <c r="A76" s="1"/>
      <c r="B76" s="11"/>
      <c r="C76" s="7"/>
      <c r="D76" s="67" t="s">
        <v>52</v>
      </c>
      <c r="E76" s="67"/>
      <c r="F76" s="68"/>
      <c r="G76" s="262"/>
      <c r="H76" s="495">
        <f>H50</f>
        <v>0</v>
      </c>
    </row>
    <row r="77" spans="1:32" s="2" customFormat="1" ht="33.75" customHeight="1" thickBot="1" x14ac:dyDescent="0.4">
      <c r="A77" s="1"/>
      <c r="B77" s="234"/>
      <c r="C77" s="147"/>
      <c r="D77" s="235" t="s">
        <v>228</v>
      </c>
      <c r="E77" s="235"/>
      <c r="F77" s="235"/>
      <c r="G77" s="263"/>
      <c r="H77" s="496">
        <f>H70</f>
        <v>0</v>
      </c>
    </row>
    <row r="78" spans="1:32" ht="21.75" customHeight="1" thickBot="1" x14ac:dyDescent="0.3">
      <c r="A78"/>
      <c r="B78" s="100"/>
      <c r="C78" s="101"/>
      <c r="D78" s="661" t="s">
        <v>303</v>
      </c>
      <c r="E78" s="534"/>
      <c r="F78" s="534"/>
      <c r="G78" s="534"/>
      <c r="H78" s="492">
        <f>SUM(H73:H77)</f>
        <v>0</v>
      </c>
      <c r="AC78" s="2"/>
      <c r="AD78" s="2"/>
      <c r="AE78" s="2"/>
      <c r="AF78" s="2"/>
    </row>
    <row r="79" spans="1:32" x14ac:dyDescent="0.35">
      <c r="D79" s="55" t="s">
        <v>54</v>
      </c>
    </row>
    <row r="80" spans="1:32" ht="18.75" x14ac:dyDescent="0.35">
      <c r="A80" s="79"/>
      <c r="B80" s="80"/>
      <c r="C80" s="80"/>
      <c r="D80" s="81" t="s">
        <v>79</v>
      </c>
      <c r="E80" s="80"/>
      <c r="F80" s="82"/>
      <c r="G80" s="83"/>
      <c r="H80" s="84"/>
      <c r="I80"/>
      <c r="J80"/>
      <c r="K80"/>
      <c r="L80"/>
      <c r="M80"/>
      <c r="N80"/>
      <c r="O80"/>
      <c r="P80"/>
      <c r="Q80"/>
      <c r="R80"/>
      <c r="S80"/>
      <c r="T80"/>
      <c r="U80"/>
      <c r="V80"/>
      <c r="W80"/>
      <c r="X80"/>
      <c r="Y80"/>
      <c r="Z80"/>
      <c r="AA80"/>
      <c r="AB80"/>
    </row>
    <row r="81" spans="1:28" ht="18.75" x14ac:dyDescent="0.35">
      <c r="A81" s="79"/>
      <c r="B81" s="80"/>
      <c r="C81" s="80"/>
      <c r="D81" s="81" t="s">
        <v>80</v>
      </c>
      <c r="E81" s="80"/>
      <c r="F81" s="82"/>
      <c r="G81" s="83"/>
      <c r="H81" s="84"/>
      <c r="I81"/>
      <c r="J81"/>
      <c r="K81"/>
      <c r="L81"/>
      <c r="M81"/>
      <c r="N81"/>
      <c r="O81"/>
      <c r="P81"/>
      <c r="Q81"/>
      <c r="R81"/>
      <c r="S81"/>
      <c r="T81"/>
      <c r="U81"/>
      <c r="V81"/>
      <c r="W81"/>
      <c r="X81"/>
      <c r="Y81"/>
      <c r="Z81"/>
      <c r="AA81"/>
      <c r="AB81"/>
    </row>
    <row r="82" spans="1:28" ht="18.75" x14ac:dyDescent="0.35">
      <c r="A82" s="79"/>
      <c r="B82" s="80"/>
      <c r="C82" s="80"/>
      <c r="D82" s="81" t="s">
        <v>81</v>
      </c>
      <c r="E82" s="80"/>
      <c r="F82" s="82"/>
      <c r="G82" s="83"/>
      <c r="H82" s="84"/>
      <c r="I82"/>
      <c r="J82"/>
      <c r="K82"/>
      <c r="L82"/>
      <c r="M82"/>
      <c r="N82"/>
      <c r="O82"/>
      <c r="P82"/>
      <c r="Q82"/>
      <c r="R82"/>
      <c r="S82"/>
      <c r="T82"/>
      <c r="U82"/>
      <c r="V82"/>
      <c r="W82"/>
      <c r="X82"/>
      <c r="Y82"/>
      <c r="Z82"/>
      <c r="AA82"/>
      <c r="AB82"/>
    </row>
  </sheetData>
  <mergeCells count="26">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70:G70"/>
    <mergeCell ref="D72:G72"/>
    <mergeCell ref="D78:G78"/>
    <mergeCell ref="B30:G30"/>
    <mergeCell ref="D19:H19"/>
    <mergeCell ref="B37:G37"/>
    <mergeCell ref="B44:G44"/>
    <mergeCell ref="B50:G50"/>
  </mergeCells>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4 - Дел 1 - Анекс 1Реф. Бр.: LRCP-9034-MK-RFB-A.2.1.4 - Тендер 4 -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Виница&amp;CРеконструкција налокален пат Блатец-Детлово&amp;R&amp;P/&amp;N</oddFooter>
  </headerFooter>
  <rowBreaks count="3" manualBreakCount="3">
    <brk id="15" max="7" man="1"/>
    <brk id="37" max="7" man="1"/>
    <brk id="59" max="7" man="1"/>
  </rowBreaks>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6A22-4F41-45AC-9118-783771D13B72}">
  <sheetPr codeName="Sheet7">
    <tabColor theme="0"/>
    <pageSetUpPr fitToPage="1"/>
  </sheetPr>
  <dimension ref="B1:J19"/>
  <sheetViews>
    <sheetView view="pageBreakPreview" zoomScaleNormal="100" zoomScaleSheetLayoutView="100" workbookViewId="0">
      <selection activeCell="B4" sqref="B4:G4"/>
    </sheetView>
  </sheetViews>
  <sheetFormatPr defaultRowHeight="15.75" x14ac:dyDescent="0.25"/>
  <cols>
    <col min="1" max="1" width="6.28515625" customWidth="1"/>
    <col min="2" max="6" width="9.140625" style="14" customWidth="1"/>
    <col min="7" max="7" width="39.140625" style="14" customWidth="1"/>
    <col min="8" max="8" width="23" style="14" customWidth="1"/>
    <col min="9" max="9" width="27.85546875" customWidth="1"/>
    <col min="10" max="10" width="22.140625" customWidth="1"/>
    <col min="244" max="244" width="6.28515625" customWidth="1"/>
    <col min="245" max="249" width="9.140625" customWidth="1"/>
    <col min="250" max="250" width="20.85546875" customWidth="1"/>
    <col min="251" max="251" width="25" customWidth="1"/>
    <col min="500" max="500" width="6.28515625" customWidth="1"/>
    <col min="501" max="505" width="9.140625" customWidth="1"/>
    <col min="506" max="506" width="20.85546875" customWidth="1"/>
    <col min="507" max="507" width="25" customWidth="1"/>
    <col min="756" max="756" width="6.28515625" customWidth="1"/>
    <col min="757" max="761" width="9.140625" customWidth="1"/>
    <col min="762" max="762" width="20.85546875" customWidth="1"/>
    <col min="763" max="763" width="25" customWidth="1"/>
    <col min="1012" max="1012" width="6.28515625" customWidth="1"/>
    <col min="1013" max="1017" width="9.140625" customWidth="1"/>
    <col min="1018" max="1018" width="20.85546875" customWidth="1"/>
    <col min="1019" max="1019" width="25" customWidth="1"/>
    <col min="1268" max="1268" width="6.28515625" customWidth="1"/>
    <col min="1269" max="1273" width="9.140625" customWidth="1"/>
    <col min="1274" max="1274" width="20.85546875" customWidth="1"/>
    <col min="1275" max="1275" width="25" customWidth="1"/>
    <col min="1524" max="1524" width="6.28515625" customWidth="1"/>
    <col min="1525" max="1529" width="9.140625" customWidth="1"/>
    <col min="1530" max="1530" width="20.85546875" customWidth="1"/>
    <col min="1531" max="1531" width="25" customWidth="1"/>
    <col min="1780" max="1780" width="6.28515625" customWidth="1"/>
    <col min="1781" max="1785" width="9.140625" customWidth="1"/>
    <col min="1786" max="1786" width="20.85546875" customWidth="1"/>
    <col min="1787" max="1787" width="25" customWidth="1"/>
    <col min="2036" max="2036" width="6.28515625" customWidth="1"/>
    <col min="2037" max="2041" width="9.140625" customWidth="1"/>
    <col min="2042" max="2042" width="20.85546875" customWidth="1"/>
    <col min="2043" max="2043" width="25" customWidth="1"/>
    <col min="2292" max="2292" width="6.28515625" customWidth="1"/>
    <col min="2293" max="2297" width="9.140625" customWidth="1"/>
    <col min="2298" max="2298" width="20.85546875" customWidth="1"/>
    <col min="2299" max="2299" width="25" customWidth="1"/>
    <col min="2548" max="2548" width="6.28515625" customWidth="1"/>
    <col min="2549" max="2553" width="9.140625" customWidth="1"/>
    <col min="2554" max="2554" width="20.85546875" customWidth="1"/>
    <col min="2555" max="2555" width="25" customWidth="1"/>
    <col min="2804" max="2804" width="6.28515625" customWidth="1"/>
    <col min="2805" max="2809" width="9.140625" customWidth="1"/>
    <col min="2810" max="2810" width="20.85546875" customWidth="1"/>
    <col min="2811" max="2811" width="25" customWidth="1"/>
    <col min="3060" max="3060" width="6.28515625" customWidth="1"/>
    <col min="3061" max="3065" width="9.140625" customWidth="1"/>
    <col min="3066" max="3066" width="20.85546875" customWidth="1"/>
    <col min="3067" max="3067" width="25" customWidth="1"/>
    <col min="3316" max="3316" width="6.28515625" customWidth="1"/>
    <col min="3317" max="3321" width="9.140625" customWidth="1"/>
    <col min="3322" max="3322" width="20.85546875" customWidth="1"/>
    <col min="3323" max="3323" width="25" customWidth="1"/>
    <col min="3572" max="3572" width="6.28515625" customWidth="1"/>
    <col min="3573" max="3577" width="9.140625" customWidth="1"/>
    <col min="3578" max="3578" width="20.85546875" customWidth="1"/>
    <col min="3579" max="3579" width="25" customWidth="1"/>
    <col min="3828" max="3828" width="6.28515625" customWidth="1"/>
    <col min="3829" max="3833" width="9.140625" customWidth="1"/>
    <col min="3834" max="3834" width="20.85546875" customWidth="1"/>
    <col min="3835" max="3835" width="25" customWidth="1"/>
    <col min="4084" max="4084" width="6.28515625" customWidth="1"/>
    <col min="4085" max="4089" width="9.140625" customWidth="1"/>
    <col min="4090" max="4090" width="20.85546875" customWidth="1"/>
    <col min="4091" max="4091" width="25" customWidth="1"/>
    <col min="4340" max="4340" width="6.28515625" customWidth="1"/>
    <col min="4341" max="4345" width="9.140625" customWidth="1"/>
    <col min="4346" max="4346" width="20.85546875" customWidth="1"/>
    <col min="4347" max="4347" width="25" customWidth="1"/>
    <col min="4596" max="4596" width="6.28515625" customWidth="1"/>
    <col min="4597" max="4601" width="9.140625" customWidth="1"/>
    <col min="4602" max="4602" width="20.85546875" customWidth="1"/>
    <col min="4603" max="4603" width="25" customWidth="1"/>
    <col min="4852" max="4852" width="6.28515625" customWidth="1"/>
    <col min="4853" max="4857" width="9.140625" customWidth="1"/>
    <col min="4858" max="4858" width="20.85546875" customWidth="1"/>
    <col min="4859" max="4859" width="25" customWidth="1"/>
    <col min="5108" max="5108" width="6.28515625" customWidth="1"/>
    <col min="5109" max="5113" width="9.140625" customWidth="1"/>
    <col min="5114" max="5114" width="20.85546875" customWidth="1"/>
    <col min="5115" max="5115" width="25" customWidth="1"/>
    <col min="5364" max="5364" width="6.28515625" customWidth="1"/>
    <col min="5365" max="5369" width="9.140625" customWidth="1"/>
    <col min="5370" max="5370" width="20.85546875" customWidth="1"/>
    <col min="5371" max="5371" width="25" customWidth="1"/>
    <col min="5620" max="5620" width="6.28515625" customWidth="1"/>
    <col min="5621" max="5625" width="9.140625" customWidth="1"/>
    <col min="5626" max="5626" width="20.85546875" customWidth="1"/>
    <col min="5627" max="5627" width="25" customWidth="1"/>
    <col min="5876" max="5876" width="6.28515625" customWidth="1"/>
    <col min="5877" max="5881" width="9.140625" customWidth="1"/>
    <col min="5882" max="5882" width="20.85546875" customWidth="1"/>
    <col min="5883" max="5883" width="25" customWidth="1"/>
    <col min="6132" max="6132" width="6.28515625" customWidth="1"/>
    <col min="6133" max="6137" width="9.140625" customWidth="1"/>
    <col min="6138" max="6138" width="20.85546875" customWidth="1"/>
    <col min="6139" max="6139" width="25" customWidth="1"/>
    <col min="6388" max="6388" width="6.28515625" customWidth="1"/>
    <col min="6389" max="6393" width="9.140625" customWidth="1"/>
    <col min="6394" max="6394" width="20.85546875" customWidth="1"/>
    <col min="6395" max="6395" width="25" customWidth="1"/>
    <col min="6644" max="6644" width="6.28515625" customWidth="1"/>
    <col min="6645" max="6649" width="9.140625" customWidth="1"/>
    <col min="6650" max="6650" width="20.85546875" customWidth="1"/>
    <col min="6651" max="6651" width="25" customWidth="1"/>
    <col min="6900" max="6900" width="6.28515625" customWidth="1"/>
    <col min="6901" max="6905" width="9.140625" customWidth="1"/>
    <col min="6906" max="6906" width="20.85546875" customWidth="1"/>
    <col min="6907" max="6907" width="25" customWidth="1"/>
    <col min="7156" max="7156" width="6.28515625" customWidth="1"/>
    <col min="7157" max="7161" width="9.140625" customWidth="1"/>
    <col min="7162" max="7162" width="20.85546875" customWidth="1"/>
    <col min="7163" max="7163" width="25" customWidth="1"/>
    <col min="7412" max="7412" width="6.28515625" customWidth="1"/>
    <col min="7413" max="7417" width="9.140625" customWidth="1"/>
    <col min="7418" max="7418" width="20.85546875" customWidth="1"/>
    <col min="7419" max="7419" width="25" customWidth="1"/>
    <col min="7668" max="7668" width="6.28515625" customWidth="1"/>
    <col min="7669" max="7673" width="9.140625" customWidth="1"/>
    <col min="7674" max="7674" width="20.85546875" customWidth="1"/>
    <col min="7675" max="7675" width="25" customWidth="1"/>
    <col min="7924" max="7924" width="6.28515625" customWidth="1"/>
    <col min="7925" max="7929" width="9.140625" customWidth="1"/>
    <col min="7930" max="7930" width="20.85546875" customWidth="1"/>
    <col min="7931" max="7931" width="25" customWidth="1"/>
    <col min="8180" max="8180" width="6.28515625" customWidth="1"/>
    <col min="8181" max="8185" width="9.140625" customWidth="1"/>
    <col min="8186" max="8186" width="20.85546875" customWidth="1"/>
    <col min="8187" max="8187" width="25" customWidth="1"/>
    <col min="8436" max="8436" width="6.28515625" customWidth="1"/>
    <col min="8437" max="8441" width="9.140625" customWidth="1"/>
    <col min="8442" max="8442" width="20.85546875" customWidth="1"/>
    <col min="8443" max="8443" width="25" customWidth="1"/>
    <col min="8692" max="8692" width="6.28515625" customWidth="1"/>
    <col min="8693" max="8697" width="9.140625" customWidth="1"/>
    <col min="8698" max="8698" width="20.85546875" customWidth="1"/>
    <col min="8699" max="8699" width="25" customWidth="1"/>
    <col min="8948" max="8948" width="6.28515625" customWidth="1"/>
    <col min="8949" max="8953" width="9.140625" customWidth="1"/>
    <col min="8954" max="8954" width="20.85546875" customWidth="1"/>
    <col min="8955" max="8955" width="25" customWidth="1"/>
    <col min="9204" max="9204" width="6.28515625" customWidth="1"/>
    <col min="9205" max="9209" width="9.140625" customWidth="1"/>
    <col min="9210" max="9210" width="20.85546875" customWidth="1"/>
    <col min="9211" max="9211" width="25" customWidth="1"/>
    <col min="9460" max="9460" width="6.28515625" customWidth="1"/>
    <col min="9461" max="9465" width="9.140625" customWidth="1"/>
    <col min="9466" max="9466" width="20.85546875" customWidth="1"/>
    <col min="9467" max="9467" width="25" customWidth="1"/>
    <col min="9716" max="9716" width="6.28515625" customWidth="1"/>
    <col min="9717" max="9721" width="9.140625" customWidth="1"/>
    <col min="9722" max="9722" width="20.85546875" customWidth="1"/>
    <col min="9723" max="9723" width="25" customWidth="1"/>
    <col min="9972" max="9972" width="6.28515625" customWidth="1"/>
    <col min="9973" max="9977" width="9.140625" customWidth="1"/>
    <col min="9978" max="9978" width="20.85546875" customWidth="1"/>
    <col min="9979" max="9979" width="25" customWidth="1"/>
    <col min="10228" max="10228" width="6.28515625" customWidth="1"/>
    <col min="10229" max="10233" width="9.140625" customWidth="1"/>
    <col min="10234" max="10234" width="20.85546875" customWidth="1"/>
    <col min="10235" max="10235" width="25" customWidth="1"/>
    <col min="10484" max="10484" width="6.28515625" customWidth="1"/>
    <col min="10485" max="10489" width="9.140625" customWidth="1"/>
    <col min="10490" max="10490" width="20.85546875" customWidth="1"/>
    <col min="10491" max="10491" width="25" customWidth="1"/>
    <col min="10740" max="10740" width="6.28515625" customWidth="1"/>
    <col min="10741" max="10745" width="9.140625" customWidth="1"/>
    <col min="10746" max="10746" width="20.85546875" customWidth="1"/>
    <col min="10747" max="10747" width="25" customWidth="1"/>
    <col min="10996" max="10996" width="6.28515625" customWidth="1"/>
    <col min="10997" max="11001" width="9.140625" customWidth="1"/>
    <col min="11002" max="11002" width="20.85546875" customWidth="1"/>
    <col min="11003" max="11003" width="25" customWidth="1"/>
    <col min="11252" max="11252" width="6.28515625" customWidth="1"/>
    <col min="11253" max="11257" width="9.140625" customWidth="1"/>
    <col min="11258" max="11258" width="20.85546875" customWidth="1"/>
    <col min="11259" max="11259" width="25" customWidth="1"/>
    <col min="11508" max="11508" width="6.28515625" customWidth="1"/>
    <col min="11509" max="11513" width="9.140625" customWidth="1"/>
    <col min="11514" max="11514" width="20.85546875" customWidth="1"/>
    <col min="11515" max="11515" width="25" customWidth="1"/>
    <col min="11764" max="11764" width="6.28515625" customWidth="1"/>
    <col min="11765" max="11769" width="9.140625" customWidth="1"/>
    <col min="11770" max="11770" width="20.85546875" customWidth="1"/>
    <col min="11771" max="11771" width="25" customWidth="1"/>
    <col min="12020" max="12020" width="6.28515625" customWidth="1"/>
    <col min="12021" max="12025" width="9.140625" customWidth="1"/>
    <col min="12026" max="12026" width="20.85546875" customWidth="1"/>
    <col min="12027" max="12027" width="25" customWidth="1"/>
    <col min="12276" max="12276" width="6.28515625" customWidth="1"/>
    <col min="12277" max="12281" width="9.140625" customWidth="1"/>
    <col min="12282" max="12282" width="20.85546875" customWidth="1"/>
    <col min="12283" max="12283" width="25" customWidth="1"/>
    <col min="12532" max="12532" width="6.28515625" customWidth="1"/>
    <col min="12533" max="12537" width="9.140625" customWidth="1"/>
    <col min="12538" max="12538" width="20.85546875" customWidth="1"/>
    <col min="12539" max="12539" width="25" customWidth="1"/>
    <col min="12788" max="12788" width="6.28515625" customWidth="1"/>
    <col min="12789" max="12793" width="9.140625" customWidth="1"/>
    <col min="12794" max="12794" width="20.85546875" customWidth="1"/>
    <col min="12795" max="12795" width="25" customWidth="1"/>
    <col min="13044" max="13044" width="6.28515625" customWidth="1"/>
    <col min="13045" max="13049" width="9.140625" customWidth="1"/>
    <col min="13050" max="13050" width="20.85546875" customWidth="1"/>
    <col min="13051" max="13051" width="25" customWidth="1"/>
    <col min="13300" max="13300" width="6.28515625" customWidth="1"/>
    <col min="13301" max="13305" width="9.140625" customWidth="1"/>
    <col min="13306" max="13306" width="20.85546875" customWidth="1"/>
    <col min="13307" max="13307" width="25" customWidth="1"/>
    <col min="13556" max="13556" width="6.28515625" customWidth="1"/>
    <col min="13557" max="13561" width="9.140625" customWidth="1"/>
    <col min="13562" max="13562" width="20.85546875" customWidth="1"/>
    <col min="13563" max="13563" width="25" customWidth="1"/>
    <col min="13812" max="13812" width="6.28515625" customWidth="1"/>
    <col min="13813" max="13817" width="9.140625" customWidth="1"/>
    <col min="13818" max="13818" width="20.85546875" customWidth="1"/>
    <col min="13819" max="13819" width="25" customWidth="1"/>
    <col min="14068" max="14068" width="6.28515625" customWidth="1"/>
    <col min="14069" max="14073" width="9.140625" customWidth="1"/>
    <col min="14074" max="14074" width="20.85546875" customWidth="1"/>
    <col min="14075" max="14075" width="25" customWidth="1"/>
    <col min="14324" max="14324" width="6.28515625" customWidth="1"/>
    <col min="14325" max="14329" width="9.140625" customWidth="1"/>
    <col min="14330" max="14330" width="20.85546875" customWidth="1"/>
    <col min="14331" max="14331" width="25" customWidth="1"/>
    <col min="14580" max="14580" width="6.28515625" customWidth="1"/>
    <col min="14581" max="14585" width="9.140625" customWidth="1"/>
    <col min="14586" max="14586" width="20.85546875" customWidth="1"/>
    <col min="14587" max="14587" width="25" customWidth="1"/>
    <col min="14836" max="14836" width="6.28515625" customWidth="1"/>
    <col min="14837" max="14841" width="9.140625" customWidth="1"/>
    <col min="14842" max="14842" width="20.85546875" customWidth="1"/>
    <col min="14843" max="14843" width="25" customWidth="1"/>
    <col min="15092" max="15092" width="6.28515625" customWidth="1"/>
    <col min="15093" max="15097" width="9.140625" customWidth="1"/>
    <col min="15098" max="15098" width="20.85546875" customWidth="1"/>
    <col min="15099" max="15099" width="25" customWidth="1"/>
    <col min="15348" max="15348" width="6.28515625" customWidth="1"/>
    <col min="15349" max="15353" width="9.140625" customWidth="1"/>
    <col min="15354" max="15354" width="20.85546875" customWidth="1"/>
    <col min="15355" max="15355" width="25" customWidth="1"/>
    <col min="15604" max="15604" width="6.28515625" customWidth="1"/>
    <col min="15605" max="15609" width="9.140625" customWidth="1"/>
    <col min="15610" max="15610" width="20.85546875" customWidth="1"/>
    <col min="15611" max="15611" width="25" customWidth="1"/>
    <col min="15860" max="15860" width="6.28515625" customWidth="1"/>
    <col min="15861" max="15865" width="9.140625" customWidth="1"/>
    <col min="15866" max="15866" width="20.85546875" customWidth="1"/>
    <col min="15867" max="15867" width="25" customWidth="1"/>
    <col min="16116" max="16116" width="6.28515625" customWidth="1"/>
    <col min="16117" max="16121" width="9.140625" customWidth="1"/>
    <col min="16122" max="16122" width="20.85546875" customWidth="1"/>
    <col min="16123" max="16123" width="25" customWidth="1"/>
  </cols>
  <sheetData>
    <row r="1" spans="2:10" ht="22.5" customHeight="1" thickBot="1" x14ac:dyDescent="0.3"/>
    <row r="2" spans="2:10" ht="83.25" customHeight="1" thickBot="1" x14ac:dyDescent="0.3">
      <c r="B2" s="675" t="s">
        <v>377</v>
      </c>
      <c r="C2" s="676"/>
      <c r="D2" s="676"/>
      <c r="E2" s="676"/>
      <c r="F2" s="676"/>
      <c r="G2" s="676"/>
      <c r="H2" s="676"/>
      <c r="I2" s="676"/>
      <c r="J2" s="677"/>
    </row>
    <row r="3" spans="2:10" ht="19.5" thickBot="1" x14ac:dyDescent="0.3">
      <c r="B3" s="678" t="s">
        <v>152</v>
      </c>
      <c r="C3" s="679"/>
      <c r="D3" s="679"/>
      <c r="E3" s="679"/>
      <c r="F3" s="679"/>
      <c r="G3" s="679"/>
      <c r="H3" s="679"/>
      <c r="I3" s="679"/>
      <c r="J3" s="680"/>
    </row>
    <row r="4" spans="2:10" ht="37.5" customHeight="1" thickBot="1" x14ac:dyDescent="0.3">
      <c r="B4" s="681"/>
      <c r="C4" s="682"/>
      <c r="D4" s="682"/>
      <c r="E4" s="682"/>
      <c r="F4" s="682"/>
      <c r="G4" s="682"/>
      <c r="H4" s="196" t="s">
        <v>65</v>
      </c>
      <c r="I4" s="373" t="s">
        <v>282</v>
      </c>
      <c r="J4" s="375" t="s">
        <v>64</v>
      </c>
    </row>
    <row r="5" spans="2:10" ht="36" customHeight="1" x14ac:dyDescent="0.35">
      <c r="B5" s="683" t="s">
        <v>289</v>
      </c>
      <c r="C5" s="684"/>
      <c r="D5" s="684"/>
      <c r="E5" s="684"/>
      <c r="F5" s="684"/>
      <c r="G5" s="684"/>
      <c r="H5" s="197">
        <f>'О. Велес-ул.Живко Фирфов '!H121</f>
        <v>0</v>
      </c>
      <c r="I5" s="367">
        <f>H5*10%</f>
        <v>0</v>
      </c>
      <c r="J5" s="376">
        <f>H5+I5</f>
        <v>0</v>
      </c>
    </row>
    <row r="6" spans="2:10" ht="24.75" customHeight="1" x14ac:dyDescent="0.35">
      <c r="B6" s="673" t="s">
        <v>354</v>
      </c>
      <c r="C6" s="674"/>
      <c r="D6" s="674"/>
      <c r="E6" s="674"/>
      <c r="F6" s="674"/>
      <c r="G6" s="674"/>
      <c r="H6" s="26">
        <f>'О. Велес-ул Андон Шурков '!I81</f>
        <v>0</v>
      </c>
      <c r="I6" s="368">
        <f>H6*10%</f>
        <v>0</v>
      </c>
      <c r="J6" s="377">
        <f>H6+I6</f>
        <v>0</v>
      </c>
    </row>
    <row r="7" spans="2:10" ht="21.75" customHeight="1" x14ac:dyDescent="0.35">
      <c r="B7" s="673" t="s">
        <v>290</v>
      </c>
      <c r="C7" s="674"/>
      <c r="D7" s="674"/>
      <c r="E7" s="674"/>
      <c r="F7" s="674"/>
      <c r="G7" s="674"/>
      <c r="H7" s="26">
        <f>'О.Велес-Лазо Осмаков'!I76</f>
        <v>0</v>
      </c>
      <c r="I7" s="368">
        <f>H7*10%</f>
        <v>0</v>
      </c>
      <c r="J7" s="377">
        <f>H7+I7</f>
        <v>0</v>
      </c>
    </row>
    <row r="8" spans="2:10" ht="26.25" customHeight="1" thickBot="1" x14ac:dyDescent="0.4">
      <c r="B8" s="667" t="s">
        <v>291</v>
      </c>
      <c r="C8" s="668"/>
      <c r="D8" s="668"/>
      <c r="E8" s="668"/>
      <c r="F8" s="668"/>
      <c r="G8" s="668"/>
      <c r="H8" s="354">
        <f>'О.Велес-Орце Мартинов '!H70</f>
        <v>0</v>
      </c>
      <c r="I8" s="369">
        <f>H8*10%</f>
        <v>0</v>
      </c>
      <c r="J8" s="378">
        <f>H8+I8</f>
        <v>0</v>
      </c>
    </row>
    <row r="9" spans="2:10" ht="16.5" customHeight="1" thickBot="1" x14ac:dyDescent="0.4">
      <c r="B9" s="669" t="s">
        <v>153</v>
      </c>
      <c r="C9" s="670"/>
      <c r="D9" s="670"/>
      <c r="E9" s="670"/>
      <c r="F9" s="670"/>
      <c r="G9" s="670"/>
      <c r="H9" s="356">
        <f>SUM(H5:H8)</f>
        <v>0</v>
      </c>
      <c r="I9" s="370">
        <f>SUM(I5:I8)</f>
        <v>0</v>
      </c>
      <c r="J9" s="379">
        <f>SUM(J5:J8)</f>
        <v>0</v>
      </c>
    </row>
    <row r="10" spans="2:10" ht="23.25" customHeight="1" x14ac:dyDescent="0.35">
      <c r="B10" s="671" t="s">
        <v>336</v>
      </c>
      <c r="C10" s="672"/>
      <c r="D10" s="672"/>
      <c r="E10" s="672"/>
      <c r="F10" s="672"/>
      <c r="G10" s="672"/>
      <c r="H10" s="355">
        <f>'О. Чашка -ул.Ацо Шопов'!H107</f>
        <v>0</v>
      </c>
      <c r="I10" s="371">
        <f>H10*10%</f>
        <v>0</v>
      </c>
      <c r="J10" s="380">
        <f>H10+I10</f>
        <v>0</v>
      </c>
    </row>
    <row r="11" spans="2:10" ht="21.75" customHeight="1" x14ac:dyDescent="0.35">
      <c r="B11" s="673" t="s">
        <v>337</v>
      </c>
      <c r="C11" s="674"/>
      <c r="D11" s="674"/>
      <c r="E11" s="674"/>
      <c r="F11" s="674"/>
      <c r="G11" s="674"/>
      <c r="H11" s="26">
        <f>'О.Чашка ул.Коста Кирков '!H99</f>
        <v>0</v>
      </c>
      <c r="I11" s="368">
        <f t="shared" ref="I11:I12" si="0">H11*10%</f>
        <v>0</v>
      </c>
      <c r="J11" s="377">
        <f t="shared" ref="J11:J12" si="1">H11+I11</f>
        <v>0</v>
      </c>
    </row>
    <row r="12" spans="2:10" ht="22.5" customHeight="1" thickBot="1" x14ac:dyDescent="0.4">
      <c r="B12" s="667" t="s">
        <v>338</v>
      </c>
      <c r="C12" s="668"/>
      <c r="D12" s="668"/>
      <c r="E12" s="668"/>
      <c r="F12" s="668"/>
      <c r="G12" s="668"/>
      <c r="H12" s="26">
        <f>'О.Чашка-С.Мелница'!H99</f>
        <v>0</v>
      </c>
      <c r="I12" s="369">
        <f t="shared" si="0"/>
        <v>0</v>
      </c>
      <c r="J12" s="378">
        <f t="shared" si="1"/>
        <v>0</v>
      </c>
    </row>
    <row r="13" spans="2:10" ht="17.25" customHeight="1" thickBot="1" x14ac:dyDescent="0.4">
      <c r="B13" s="669" t="s">
        <v>154</v>
      </c>
      <c r="C13" s="670"/>
      <c r="D13" s="670"/>
      <c r="E13" s="670"/>
      <c r="F13" s="670"/>
      <c r="G13" s="670"/>
      <c r="H13" s="357">
        <f>SUM(H10:H12)</f>
        <v>0</v>
      </c>
      <c r="I13" s="372">
        <f>SUM(I10:I12)</f>
        <v>0</v>
      </c>
      <c r="J13" s="381">
        <f>SUM(J10:J12)</f>
        <v>0</v>
      </c>
    </row>
    <row r="14" spans="2:10" ht="36" customHeight="1" thickBot="1" x14ac:dyDescent="0.4">
      <c r="B14" s="673" t="s">
        <v>309</v>
      </c>
      <c r="C14" s="674"/>
      <c r="D14" s="674"/>
      <c r="E14" s="674"/>
      <c r="F14" s="674"/>
      <c r="G14" s="674"/>
      <c r="H14" s="26">
        <f>'O.Виница с.Делтово'!H78</f>
        <v>0</v>
      </c>
      <c r="I14" s="368">
        <f>H14*10%</f>
        <v>0</v>
      </c>
      <c r="J14" s="377">
        <f>H14+I14</f>
        <v>0</v>
      </c>
    </row>
    <row r="15" spans="2:10" ht="21" customHeight="1" thickBot="1" x14ac:dyDescent="0.4">
      <c r="B15" s="669" t="s">
        <v>299</v>
      </c>
      <c r="C15" s="670"/>
      <c r="D15" s="670"/>
      <c r="E15" s="670"/>
      <c r="F15" s="670"/>
      <c r="G15" s="670"/>
      <c r="H15" s="357">
        <f>SUM(H14:H14)</f>
        <v>0</v>
      </c>
      <c r="I15" s="372">
        <f>SUM(I14:I14)</f>
        <v>0</v>
      </c>
      <c r="J15" s="381">
        <f>SUM(J14:J14)</f>
        <v>0</v>
      </c>
    </row>
    <row r="16" spans="2:10" ht="23.25" customHeight="1" thickBot="1" x14ac:dyDescent="0.4">
      <c r="B16" s="662" t="s">
        <v>355</v>
      </c>
      <c r="C16" s="663"/>
      <c r="D16" s="663"/>
      <c r="E16" s="663"/>
      <c r="F16" s="663"/>
      <c r="G16" s="663"/>
      <c r="H16" s="27">
        <f>H9+H13+H15</f>
        <v>0</v>
      </c>
      <c r="I16" s="374">
        <f>I9+I13+I15</f>
        <v>0</v>
      </c>
      <c r="J16" s="382">
        <f>H16+I16</f>
        <v>0</v>
      </c>
    </row>
    <row r="17" spans="2:10" ht="19.5" thickBot="1" x14ac:dyDescent="0.4">
      <c r="B17" s="664" t="s">
        <v>66</v>
      </c>
      <c r="C17" s="665"/>
      <c r="D17" s="665"/>
      <c r="E17" s="665"/>
      <c r="F17" s="665"/>
      <c r="G17" s="665"/>
      <c r="H17" s="665"/>
      <c r="I17" s="666"/>
      <c r="J17" s="529">
        <f>J9+J13+J15</f>
        <v>0</v>
      </c>
    </row>
    <row r="19" spans="2:10" x14ac:dyDescent="0.25">
      <c r="H19" s="264"/>
      <c r="I19" s="264"/>
      <c r="J19" s="264"/>
    </row>
  </sheetData>
  <mergeCells count="16">
    <mergeCell ref="B7:G7"/>
    <mergeCell ref="B14:G14"/>
    <mergeCell ref="B13:G13"/>
    <mergeCell ref="B2:J2"/>
    <mergeCell ref="B3:J3"/>
    <mergeCell ref="B4:G4"/>
    <mergeCell ref="B5:G5"/>
    <mergeCell ref="B6:G6"/>
    <mergeCell ref="B16:G16"/>
    <mergeCell ref="B17:I17"/>
    <mergeCell ref="B8:G8"/>
    <mergeCell ref="B9:G9"/>
    <mergeCell ref="B10:G10"/>
    <mergeCell ref="B11:G11"/>
    <mergeCell ref="B12:G12"/>
    <mergeCell ref="B15:G15"/>
  </mergeCells>
  <pageMargins left="0.70866141732283472" right="0.70866141732283472" top="0.74803149606299213" bottom="0.74803149606299213" header="0.31496062992125984" footer="0.31496062992125984"/>
  <pageSetup paperSize="9" scale="79" orientation="landscape" r:id="rId1"/>
  <headerFooter>
    <oddHeader>&amp;CРекапитулар за Тендер 4 дел 1</oddHeader>
    <oddFooter>&amp;LТендер 4 дел 1&amp;CРекапитулар&amp;R&amp;N/&amp;N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О. Велес-ул.Живко Фирфов </vt:lpstr>
      <vt:lpstr>О. Велес-ул Андон Шурков </vt:lpstr>
      <vt:lpstr>О.Велес-Лазо Осмаков</vt:lpstr>
      <vt:lpstr>О.Велес-Орце Мартинов </vt:lpstr>
      <vt:lpstr>О. Чашка -ул.Ацо Шопов</vt:lpstr>
      <vt:lpstr>О.Чашка ул.Коста Кирков </vt:lpstr>
      <vt:lpstr>О.Чашка-С.Мелница</vt:lpstr>
      <vt:lpstr>O.Виница с.Делтово</vt:lpstr>
      <vt:lpstr>Тендер4-Дел.1-Рекапитулар </vt:lpstr>
      <vt:lpstr>'O.Виница с.Делтово'!Print_Area</vt:lpstr>
      <vt:lpstr>'О. Велес-ул Андон Шурков '!Print_Area</vt:lpstr>
      <vt:lpstr>'О. Велес-ул.Живко Фирфов '!Print_Area</vt:lpstr>
      <vt:lpstr>'О. Чашка -ул.Ацо Шопов'!Print_Area</vt:lpstr>
      <vt:lpstr>'О.Велес-Лазо Осмаков'!Print_Area</vt:lpstr>
      <vt:lpstr>'О.Велес-Орце Мартинов '!Print_Area</vt:lpstr>
      <vt:lpstr>'О.Чашка ул.Коста Кирков '!Print_Area</vt:lpstr>
      <vt:lpstr>'О.Чашка-С.Мелница'!Print_Area</vt:lpstr>
      <vt:lpstr>'Тендер4-Дел.1-Рекапитулар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User</cp:lastModifiedBy>
  <cp:lastPrinted>2022-07-22T12:42:59Z</cp:lastPrinted>
  <dcterms:created xsi:type="dcterms:W3CDTF">2021-09-06T05:13:51Z</dcterms:created>
  <dcterms:modified xsi:type="dcterms:W3CDTF">2022-07-22T13:11:53Z</dcterms:modified>
</cp:coreProperties>
</file>